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F58"/>
  <c r="F59"/>
  <c r="F60"/>
  <c r="F61"/>
  <c r="D60"/>
  <c r="D59" s="1"/>
  <c r="D58" s="1"/>
  <c r="E60"/>
  <c r="C60"/>
  <c r="C59" s="1"/>
  <c r="C58" s="1"/>
  <c r="E59"/>
  <c r="E58" s="1"/>
  <c r="E18"/>
  <c r="E9" s="1"/>
  <c r="E8" s="1"/>
  <c r="F55"/>
  <c r="F56"/>
  <c r="F57"/>
  <c r="F16"/>
  <c r="D18"/>
  <c r="C18"/>
  <c r="F21"/>
  <c r="D68"/>
  <c r="E68"/>
  <c r="D67"/>
  <c r="E67"/>
  <c r="D65"/>
  <c r="F65" s="1"/>
  <c r="E65"/>
  <c r="D64"/>
  <c r="E64"/>
  <c r="D63"/>
  <c r="E63"/>
  <c r="D62"/>
  <c r="E62"/>
  <c r="D56"/>
  <c r="E56"/>
  <c r="D55"/>
  <c r="E55"/>
  <c r="E48" s="1"/>
  <c r="D53"/>
  <c r="F53" s="1"/>
  <c r="E53"/>
  <c r="D52"/>
  <c r="E52"/>
  <c r="D50"/>
  <c r="E50"/>
  <c r="D49"/>
  <c r="E49"/>
  <c r="D48"/>
  <c r="D46"/>
  <c r="E46"/>
  <c r="D45"/>
  <c r="E45"/>
  <c r="D44"/>
  <c r="E44"/>
  <c r="D40"/>
  <c r="D39" s="1"/>
  <c r="E40"/>
  <c r="E39" s="1"/>
  <c r="D35"/>
  <c r="E35"/>
  <c r="D34"/>
  <c r="E34"/>
  <c r="D29"/>
  <c r="E29"/>
  <c r="E28" s="1"/>
  <c r="D28"/>
  <c r="D24"/>
  <c r="E24"/>
  <c r="E23" s="1"/>
  <c r="E22" s="1"/>
  <c r="D23"/>
  <c r="D22"/>
  <c r="D14"/>
  <c r="E14"/>
  <c r="D10"/>
  <c r="E10"/>
  <c r="D9"/>
  <c r="D8" s="1"/>
  <c r="C68"/>
  <c r="C67" s="1"/>
  <c r="C65"/>
  <c r="C64" s="1"/>
  <c r="C56"/>
  <c r="C55" s="1"/>
  <c r="C53"/>
  <c r="C52" s="1"/>
  <c r="C50"/>
  <c r="C49" s="1"/>
  <c r="C46"/>
  <c r="C45" s="1"/>
  <c r="C44" s="1"/>
  <c r="C40"/>
  <c r="C39" s="1"/>
  <c r="C35"/>
  <c r="C34" s="1"/>
  <c r="C29"/>
  <c r="C28" s="1"/>
  <c r="C24"/>
  <c r="C23" s="1"/>
  <c r="C22" s="1"/>
  <c r="C14"/>
  <c r="C10"/>
  <c r="F11"/>
  <c r="F12"/>
  <c r="F13"/>
  <c r="F15"/>
  <c r="F17"/>
  <c r="F19"/>
  <c r="F20"/>
  <c r="F30"/>
  <c r="F31"/>
  <c r="F36"/>
  <c r="F37"/>
  <c r="F38"/>
  <c r="F41"/>
  <c r="F42"/>
  <c r="F45"/>
  <c r="F47"/>
  <c r="F50"/>
  <c r="F51"/>
  <c r="F52"/>
  <c r="F54"/>
  <c r="F64"/>
  <c r="F66"/>
  <c r="F68"/>
  <c r="F69"/>
  <c r="E5" l="1"/>
  <c r="F62"/>
  <c r="F63"/>
  <c r="F67"/>
  <c r="F49"/>
  <c r="F44"/>
  <c r="F46"/>
  <c r="F34"/>
  <c r="F35"/>
  <c r="F8"/>
  <c r="F10"/>
  <c r="F48"/>
  <c r="E33"/>
  <c r="E27" s="1"/>
  <c r="F29"/>
  <c r="F28"/>
  <c r="F18"/>
  <c r="F39"/>
  <c r="D33"/>
  <c r="F40"/>
  <c r="F14"/>
  <c r="C63"/>
  <c r="C62" s="1"/>
  <c r="C48"/>
  <c r="C9"/>
  <c r="C8" s="1"/>
  <c r="C33"/>
  <c r="C27" s="1"/>
  <c r="F9" l="1"/>
  <c r="E70"/>
  <c r="C7"/>
  <c r="C5" s="1"/>
  <c r="C70" s="1"/>
  <c r="D27"/>
  <c r="F33"/>
  <c r="F27" l="1"/>
  <c r="D7"/>
  <c r="F7" s="1"/>
  <c r="D5" l="1"/>
  <c r="D70" l="1"/>
  <c r="F5"/>
  <c r="F70" s="1"/>
</calcChain>
</file>

<file path=xl/sharedStrings.xml><?xml version="1.0" encoding="utf-8"?>
<sst xmlns="http://schemas.openxmlformats.org/spreadsheetml/2006/main" count="139" uniqueCount="138">
  <si>
    <t>Код бюджетной классификации Российской Федерации</t>
  </si>
  <si>
    <t>Наименование доходов</t>
  </si>
  <si>
    <t>Процент кассового исполнения к уточненным годовым назначениям, %</t>
  </si>
  <si>
    <t>000 8 50 00000 00 0000 000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</si>
  <si>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</si>
  <si>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</si>
  <si>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</si>
  <si>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</si>
  <si>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</si>
  <si>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000 1 01 02010 01 2100 110</t>
  </si>
  <si>
    <t>000 1 01 02010 01 3000 110</t>
  </si>
  <si>
    <t>000 1 01 02020 01 0000 110</t>
  </si>
  <si>
    <t>000 1 01 02020 01 1000 110</t>
  </si>
  <si>
    <t>000 1 01 02020 01 2100 110</t>
  </si>
  <si>
    <t>000 1 01 02020 01 3000 110</t>
  </si>
  <si>
    <t>000 1 01 02030 01 0000 110</t>
  </si>
  <si>
    <t>000 1 01 02030 01 1000 110</t>
  </si>
  <si>
    <t>000 1 01 02030 01 2100 110</t>
  </si>
  <si>
    <t>000 1 01 02030 01 3000 110</t>
  </si>
  <si>
    <t>000 1 05 00000 00 0000 000</t>
  </si>
  <si>
    <t>000 1 05 03000 01 0000 110</t>
  </si>
  <si>
    <t>000 1 05 03010 01 0000 110</t>
  </si>
  <si>
    <t>000 1 05 03010 01 1000 110</t>
  </si>
  <si>
    <t>000 1 05 03010 01 2100 110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</si>
  <si>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</si>
  <si>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</si>
  <si>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</si>
  <si>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</si>
  <si>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</si>
  <si>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</si>
  <si>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</si>
  <si>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000 1 06 06033 10 0000 110</t>
  </si>
  <si>
    <t>000 1 06 06033 10 1000 110</t>
  </si>
  <si>
    <t>000 1 06 06033 10 2100 110</t>
  </si>
  <si>
    <t>000 1 06 06033 10 3000 110</t>
  </si>
  <si>
    <t>000 1 06 06040 00 0000 110</t>
  </si>
  <si>
    <t>000 1 06 06043 10 0000 110</t>
  </si>
  <si>
    <t>000 1 06 06043 10 1000 110</t>
  </si>
  <si>
    <t>000 1 06 06043 10 2100 110</t>
  </si>
  <si>
    <t>000 1 06 06043 10 3000 110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</si>
  <si>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</si>
  <si>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</si>
  <si>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</si>
  <si>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</si>
  <si>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</si>
  <si>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</si>
  <si>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</si>
  <si>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</si>
  <si>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</si>
  <si>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</si>
  <si>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</si>
  <si>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</si>
  <si>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 xml:space="preserve">Субвенции бюджетам бюджетной системы Российской Федерации </t>
  </si>
  <si>
    <t>000 2 02 03000 00 0000 151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</si>
  <si>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</si>
  <si>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</si>
  <si>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</si>
  <si>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</si>
  <si>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000 2 02 04000 00 0000 151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</si>
  <si>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</si>
  <si>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</si>
  <si>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</si>
  <si>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</si>
  <si>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</si>
  <si>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бюджета - всего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</si>
  <si>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</si>
  <si>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</si>
  <si>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</si>
  <si>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</si>
  <si>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</si>
  <si>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</si>
  <si>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</si>
  <si>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</si>
  <si>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</si>
  <si>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</si>
  <si>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</si>
  <si>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</si>
  <si>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</si>
  <si>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</si>
  <si>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</si>
  <si>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</si>
  <si>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НАЛОГИ НА СОВОКУПНЫЙ ДОХОД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</si>
  <si>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</si>
  <si>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</si>
  <si>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(пени по соответствующему платежу)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</si>
  <si>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</si>
  <si>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</si>
  <si>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</si>
  <si>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</si>
  <si>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</si>
  <si>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</si>
  <si>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</si>
  <si>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</si>
  <si>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</si>
  <si>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</si>
  <si>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</si>
  <si>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</si>
  <si>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</si>
  <si>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</si>
  <si>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</si>
  <si>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</si>
  <si>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</si>
  <si>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</si>
  <si>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</si>
  <si>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</si>
  <si>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</si>
  <si>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</si>
  <si>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</si>
  <si>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</si>
  <si>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000 1 06 06030 00 0000 110</t>
  </si>
  <si>
    <t xml:space="preserve">Государственная пошлина за совершение нотариальных действий должностными лицами органов местного самоуправления    
  </t>
  </si>
  <si>
    <t>Всего:</t>
  </si>
  <si>
    <t>000 1 11 07000 00 0000 120</t>
  </si>
  <si>
    <t>Платежи от государственных и муниципальных унитарных предприятий</t>
  </si>
  <si>
    <t>000 1 11 07010 10 0000 120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</si>
  <si>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</si>
  <si>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</si>
  <si>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</si>
  <si>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</si>
  <si>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</si>
  <si>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</si>
  <si>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</si>
  <si>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</si>
  <si>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</si>
  <si>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Новодарковичского сельского поселения 
за 1 квартал 2019 года
</t>
  </si>
  <si>
    <t>Утверждено на 2019 год</t>
  </si>
  <si>
    <t>Уточненные назначения на 01.04.2018</t>
  </si>
  <si>
    <t>Кассовое исполнение за 1 квартал 2019 года</t>
  </si>
  <si>
    <t>000 113 00000 00 0000 000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</si>
  <si>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</si>
  <si>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</si>
  <si>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</si>
  <si>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</si>
  <si>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000 1 13 02000 00 0000 130</t>
  </si>
  <si>
    <t>000 1 13 02990 00 0000 130</t>
  </si>
  <si>
    <t>000 1 13 02995 10 0000 130</t>
  </si>
  <si>
    <t>Приложение № 1                                                                        к постановлению Новодарковичской сельской администрации  от 29.04.2019г. №99/1</t>
  </si>
  <si>
    <t>Исполнитель главный бухгалтер _______________ Семенова Марина Александровна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</si>
</sst>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.5"/>
      <name val="Arial Cyr"/>
      <charset val="204"/>
    </font>
    <font>
      <sz val="8"/>
      <color rgb="FF000000"/>
      <name val="Arial Cy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7">
    <xf numFmtId="0" fontId="0" fillId="0" borderId="0"/>
    <xf numFmtId="4" fontId="3" fillId="0" borderId="4">
      <alignment horizontal="right" shrinkToFit="1"/>
    </xf>
    <xf numFmtId="0" fontId="3" fillId="0" borderId="5">
      <alignment horizontal="left" wrapText="1"/>
    </xf>
    <xf numFmtId="0" fontId="3" fillId="0" borderId="6">
      <alignment horizontal="left" wrapText="1"/>
    </xf>
    <xf numFmtId="0" fontId="3" fillId="0" borderId="7">
      <alignment horizontal="left" wrapText="1" indent="2"/>
    </xf>
    <xf numFmtId="49" fontId="3" fillId="0" borderId="4">
      <alignment horizontal="center"/>
    </xf>
    <xf numFmtId="4" fontId="3" fillId="0" borderId="8">
      <alignment horizontal="right" shrinkToFit="1"/>
    </xf>
  </cellStyleXfs>
  <cellXfs count="26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4" fontId="4" fillId="0" borderId="1" xfId="0" applyNumberFormat="1" applyFont="1" applyBorder="1" applyAlignment="1"/>
    <xf numFmtId="0" fontId="5" fillId="0" borderId="1" xfId="0" applyFont="1" applyBorder="1" applyAlignment="1">
      <alignment vertical="top" wrapText="1"/>
    </xf>
    <xf numFmtId="49" fontId="6" fillId="0" borderId="1" xfId="5" applyNumberFormat="1" applyFont="1" applyBorder="1" applyProtection="1">
      <alignment horizontal="center"/>
    </xf>
    <xf numFmtId="164" fontId="7" fillId="0" borderId="1" xfId="0" applyNumberFormat="1" applyFont="1" applyBorder="1" applyAlignment="1"/>
    <xf numFmtId="0" fontId="6" fillId="0" borderId="1" xfId="3" applyNumberFormat="1" applyFont="1" applyBorder="1" applyProtection="1">
      <alignment horizontal="left" wrapText="1"/>
    </xf>
    <xf numFmtId="0" fontId="6" fillId="0" borderId="1" xfId="4" applyNumberFormat="1" applyFont="1" applyBorder="1" applyProtection="1">
      <alignment horizontal="left" wrapText="1" indent="2"/>
    </xf>
    <xf numFmtId="0" fontId="5" fillId="0" borderId="1" xfId="0" applyFont="1" applyBorder="1" applyAlignment="1">
      <alignment wrapText="1"/>
    </xf>
    <xf numFmtId="49" fontId="8" fillId="0" borderId="1" xfId="5" applyNumberFormat="1" applyFont="1" applyBorder="1" applyProtection="1">
      <alignment horizontal="center"/>
    </xf>
    <xf numFmtId="49" fontId="9" fillId="0" borderId="1" xfId="5" applyNumberFormat="1" applyFont="1" applyBorder="1" applyProtection="1">
      <alignment horizontal="center"/>
    </xf>
    <xf numFmtId="0" fontId="9" fillId="0" borderId="1" xfId="2" applyNumberFormat="1" applyFont="1" applyBorder="1" applyAlignment="1" applyProtection="1">
      <alignment horizontal="center" wrapText="1"/>
    </xf>
    <xf numFmtId="0" fontId="8" fillId="0" borderId="1" xfId="4" applyNumberFormat="1" applyFont="1" applyBorder="1" applyProtection="1">
      <alignment horizontal="left" wrapText="1" indent="2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165" fontId="5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/>
    <xf numFmtId="0" fontId="6" fillId="0" borderId="1" xfId="4" applyNumberFormat="1" applyFont="1" applyBorder="1" applyAlignment="1" applyProtection="1">
      <alignment horizontal="left" wrapText="1" indent="2"/>
    </xf>
    <xf numFmtId="165" fontId="6" fillId="0" borderId="4" xfId="1" applyNumberFormat="1" applyFont="1" applyAlignment="1" applyProtection="1">
      <alignment horizontal="center" shrinkToFi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</cellXfs>
  <cellStyles count="7">
    <cellStyle name="xl30" xfId="2"/>
    <cellStyle name="xl31" xfId="3"/>
    <cellStyle name="xl32" xfId="4"/>
    <cellStyle name="xl45" xfId="5"/>
    <cellStyle name="xl50" xfId="6"/>
    <cellStyle name="xl5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topLeftCell="A67" workbookViewId="0">
      <selection activeCell="A74" sqref="A74"/>
    </sheetView>
  </sheetViews>
  <sheetFormatPr defaultRowHeight="15"/>
  <cols>
    <col min="1" max="1" width="27.140625" customWidth="1"/>
    <col min="2" max="2" width="37.5703125" customWidth="1"/>
    <col min="3" max="3" width="13" customWidth="1"/>
    <col min="4" max="5" width="12.5703125" customWidth="1"/>
    <col min="6" max="6" width="19.5703125" customWidth="1"/>
    <col min="8" max="8" width="13" customWidth="1"/>
    <col min="9" max="9" width="6" customWidth="1"/>
    <col min="10" max="10" width="10.5703125" customWidth="1"/>
  </cols>
  <sheetData>
    <row r="1" spans="1:10" ht="51.75" customHeight="1">
      <c r="A1" s="1"/>
      <c r="B1" s="1"/>
      <c r="C1" s="1"/>
      <c r="D1" s="1"/>
      <c r="E1" s="25" t="s">
        <v>136</v>
      </c>
      <c r="F1" s="25"/>
      <c r="G1" s="1"/>
      <c r="H1" s="1"/>
      <c r="I1" s="1"/>
      <c r="J1" s="1"/>
    </row>
    <row r="2" spans="1:10" ht="15" customHeight="1">
      <c r="A2" s="24" t="s">
        <v>124</v>
      </c>
      <c r="B2" s="24"/>
      <c r="C2" s="24"/>
      <c r="D2" s="24"/>
      <c r="E2" s="24"/>
      <c r="F2" s="24"/>
      <c r="G2" s="2"/>
      <c r="H2" s="2"/>
      <c r="I2" s="2"/>
      <c r="J2" s="2"/>
    </row>
    <row r="3" spans="1:10" ht="15" customHeight="1">
      <c r="A3" s="24"/>
      <c r="B3" s="24"/>
      <c r="C3" s="24"/>
      <c r="D3" s="24"/>
      <c r="E3" s="24"/>
      <c r="F3" s="24"/>
      <c r="G3" s="2"/>
      <c r="H3" s="2"/>
      <c r="I3" s="2"/>
      <c r="J3" s="2"/>
    </row>
    <row r="4" spans="1:10" ht="49.5" customHeight="1">
      <c r="A4" s="4" t="s">
        <v>0</v>
      </c>
      <c r="B4" s="4" t="s">
        <v>1</v>
      </c>
      <c r="C4" s="4" t="s">
        <v>125</v>
      </c>
      <c r="D4" s="4" t="s">
        <v>126</v>
      </c>
      <c r="E4" s="4" t="s">
        <v>127</v>
      </c>
      <c r="F4" s="4" t="s">
        <v>2</v>
      </c>
    </row>
    <row r="5" spans="1:10">
      <c r="A5" s="11" t="s">
        <v>3</v>
      </c>
      <c r="B5" s="12" t="s">
        <v>64</v>
      </c>
      <c r="C5" s="19">
        <f>C7+C62</f>
        <v>9307453</v>
      </c>
      <c r="D5" s="19">
        <f>D7+D62</f>
        <v>9030733</v>
      </c>
      <c r="E5" s="19">
        <f>E7+E62</f>
        <v>1536086.44</v>
      </c>
      <c r="F5" s="3">
        <f>E5/D5*100</f>
        <v>17.009543300637944</v>
      </c>
    </row>
    <row r="6" spans="1:10">
      <c r="A6" s="5"/>
      <c r="B6" s="7" t="s">
        <v>65</v>
      </c>
      <c r="C6" s="17"/>
      <c r="D6" s="17"/>
      <c r="E6" s="17"/>
      <c r="F6" s="6"/>
    </row>
    <row r="7" spans="1:10" ht="26.25">
      <c r="A7" s="10" t="s">
        <v>4</v>
      </c>
      <c r="B7" s="13" t="s">
        <v>66</v>
      </c>
      <c r="C7" s="18">
        <f>C8+C22+C27+C44+C48</f>
        <v>7838749</v>
      </c>
      <c r="D7" s="18">
        <f>D8+D22+D27+D44+D48</f>
        <v>7838749</v>
      </c>
      <c r="E7" s="18">
        <f>E8+E22+E27+E44+E48+E58</f>
        <v>1265677.33</v>
      </c>
      <c r="F7" s="3">
        <f>E7/D7*100</f>
        <v>16.146419919811187</v>
      </c>
    </row>
    <row r="8" spans="1:10">
      <c r="A8" s="10" t="s">
        <v>5</v>
      </c>
      <c r="B8" s="13" t="s">
        <v>67</v>
      </c>
      <c r="C8" s="18">
        <f>C9</f>
        <v>687269</v>
      </c>
      <c r="D8" s="18">
        <f t="shared" ref="D8:E8" si="0">D9</f>
        <v>687269</v>
      </c>
      <c r="E8" s="18">
        <f t="shared" si="0"/>
        <v>159293.84000000003</v>
      </c>
      <c r="F8" s="3">
        <f t="shared" ref="F8:F65" si="1">E8/D8*100</f>
        <v>23.177800831988645</v>
      </c>
    </row>
    <row r="9" spans="1:10" ht="20.25" customHeight="1">
      <c r="A9" s="5" t="s">
        <v>6</v>
      </c>
      <c r="B9" s="8" t="s">
        <v>68</v>
      </c>
      <c r="C9" s="16">
        <f>C10+C14+C18</f>
        <v>687269</v>
      </c>
      <c r="D9" s="16">
        <f t="shared" ref="D9:E9" si="2">D10+D14+D18</f>
        <v>687269</v>
      </c>
      <c r="E9" s="16">
        <f t="shared" si="2"/>
        <v>159293.84000000003</v>
      </c>
      <c r="F9" s="6">
        <f t="shared" si="1"/>
        <v>23.177800831988645</v>
      </c>
    </row>
    <row r="10" spans="1:10" ht="91.5" customHeight="1">
      <c r="A10" s="5" t="s">
        <v>7</v>
      </c>
      <c r="B10" s="8" t="s">
        <v>69</v>
      </c>
      <c r="C10" s="16">
        <f>C11+C12+C13</f>
        <v>633359</v>
      </c>
      <c r="D10" s="16">
        <f t="shared" ref="D10:E10" si="3">D11+D12+D13</f>
        <v>633359</v>
      </c>
      <c r="E10" s="16">
        <f t="shared" si="3"/>
        <v>150829.75000000003</v>
      </c>
      <c r="F10" s="6">
        <f t="shared" si="1"/>
        <v>23.814258580047024</v>
      </c>
    </row>
    <row r="11" spans="1:10" ht="118.5" customHeight="1">
      <c r="A11" s="5" t="s">
        <v>8</v>
      </c>
      <c r="B11" s="8" t="s">
        <v>70</v>
      </c>
      <c r="C11" s="16">
        <v>625359</v>
      </c>
      <c r="D11" s="21">
        <v>625359</v>
      </c>
      <c r="E11" s="21">
        <v>149900.82</v>
      </c>
      <c r="F11" s="6">
        <f t="shared" si="1"/>
        <v>23.970362623708944</v>
      </c>
    </row>
    <row r="12" spans="1:10" ht="99" customHeight="1">
      <c r="A12" s="5" t="s">
        <v>9</v>
      </c>
      <c r="B12" s="8" t="s">
        <v>71</v>
      </c>
      <c r="C12" s="16">
        <v>5000</v>
      </c>
      <c r="D12" s="21">
        <v>5000</v>
      </c>
      <c r="E12" s="21">
        <v>837.17</v>
      </c>
      <c r="F12" s="6">
        <f t="shared" si="1"/>
        <v>16.743400000000001</v>
      </c>
    </row>
    <row r="13" spans="1:10" ht="121.5" customHeight="1">
      <c r="A13" s="5" t="s">
        <v>10</v>
      </c>
      <c r="B13" s="8" t="s">
        <v>72</v>
      </c>
      <c r="C13" s="16">
        <v>3000</v>
      </c>
      <c r="D13" s="21">
        <v>3000</v>
      </c>
      <c r="E13" s="21">
        <v>91.76</v>
      </c>
      <c r="F13" s="6">
        <f t="shared" si="1"/>
        <v>3.0586666666666669</v>
      </c>
    </row>
    <row r="14" spans="1:10" ht="111.75" customHeight="1">
      <c r="A14" s="5" t="s">
        <v>11</v>
      </c>
      <c r="B14" s="8" t="s">
        <v>73</v>
      </c>
      <c r="C14" s="16">
        <f>C15+C16+C17</f>
        <v>47800</v>
      </c>
      <c r="D14" s="16">
        <f t="shared" ref="D14:E14" si="4">D15+D16+D17</f>
        <v>47800</v>
      </c>
      <c r="E14" s="16">
        <f t="shared" si="4"/>
        <v>7883.4800000000005</v>
      </c>
      <c r="F14" s="6">
        <f t="shared" si="1"/>
        <v>16.492635983263597</v>
      </c>
    </row>
    <row r="15" spans="1:10" ht="150.75" customHeight="1">
      <c r="A15" s="5" t="s">
        <v>12</v>
      </c>
      <c r="B15" s="8" t="s">
        <v>74</v>
      </c>
      <c r="C15" s="16">
        <v>47700</v>
      </c>
      <c r="D15" s="21">
        <v>47700</v>
      </c>
      <c r="E15" s="21">
        <v>7876.1</v>
      </c>
      <c r="F15" s="6">
        <f t="shared" si="1"/>
        <v>16.511740041928721</v>
      </c>
    </row>
    <row r="16" spans="1:10" ht="126.75" customHeight="1">
      <c r="A16" s="5" t="s">
        <v>13</v>
      </c>
      <c r="B16" s="8" t="s">
        <v>75</v>
      </c>
      <c r="C16" s="16">
        <v>50</v>
      </c>
      <c r="D16" s="21">
        <v>50</v>
      </c>
      <c r="E16" s="21">
        <v>7.38</v>
      </c>
      <c r="F16" s="6">
        <f t="shared" si="1"/>
        <v>14.760000000000002</v>
      </c>
    </row>
    <row r="17" spans="1:6" ht="144.75" customHeight="1">
      <c r="A17" s="5" t="s">
        <v>14</v>
      </c>
      <c r="B17" s="8" t="s">
        <v>76</v>
      </c>
      <c r="C17" s="16">
        <v>50</v>
      </c>
      <c r="D17" s="21">
        <v>50</v>
      </c>
      <c r="E17" s="21">
        <v>0</v>
      </c>
      <c r="F17" s="6">
        <f t="shared" si="1"/>
        <v>0</v>
      </c>
    </row>
    <row r="18" spans="1:6" ht="52.5" customHeight="1">
      <c r="A18" s="5" t="s">
        <v>15</v>
      </c>
      <c r="B18" s="8" t="s">
        <v>77</v>
      </c>
      <c r="C18" s="16">
        <f>C19+C20+C21</f>
        <v>6110</v>
      </c>
      <c r="D18" s="16">
        <f>D19+D20+D21</f>
        <v>6110</v>
      </c>
      <c r="E18" s="16">
        <f>E19+E20+E21</f>
        <v>580.61</v>
      </c>
      <c r="F18" s="6">
        <f t="shared" si="1"/>
        <v>9.5026186579378074</v>
      </c>
    </row>
    <row r="19" spans="1:6" ht="84.75" customHeight="1">
      <c r="A19" s="5" t="s">
        <v>16</v>
      </c>
      <c r="B19" s="8" t="s">
        <v>78</v>
      </c>
      <c r="C19" s="16">
        <v>5940</v>
      </c>
      <c r="D19" s="21">
        <v>5940</v>
      </c>
      <c r="E19" s="21">
        <v>555.62</v>
      </c>
      <c r="F19" s="6">
        <f t="shared" si="1"/>
        <v>9.3538720538720543</v>
      </c>
    </row>
    <row r="20" spans="1:6" ht="63.75" customHeight="1">
      <c r="A20" s="5" t="s">
        <v>17</v>
      </c>
      <c r="B20" s="8" t="s">
        <v>79</v>
      </c>
      <c r="C20" s="16">
        <v>30</v>
      </c>
      <c r="D20" s="21">
        <v>30</v>
      </c>
      <c r="E20" s="21">
        <v>14.59</v>
      </c>
      <c r="F20" s="6">
        <f t="shared" si="1"/>
        <v>48.633333333333333</v>
      </c>
    </row>
    <row r="21" spans="1:6" ht="87" customHeight="1">
      <c r="A21" s="5" t="s">
        <v>18</v>
      </c>
      <c r="B21" s="8" t="s">
        <v>80</v>
      </c>
      <c r="C21" s="16">
        <v>140</v>
      </c>
      <c r="D21" s="21">
        <v>140</v>
      </c>
      <c r="E21" s="21">
        <v>10.4</v>
      </c>
      <c r="F21" s="6">
        <f t="shared" ref="F21" si="5">E21/D21*100</f>
        <v>7.4285714285714288</v>
      </c>
    </row>
    <row r="22" spans="1:6" ht="15" customHeight="1">
      <c r="A22" s="10" t="s">
        <v>19</v>
      </c>
      <c r="B22" s="13" t="s">
        <v>81</v>
      </c>
      <c r="C22" s="18">
        <f>C23</f>
        <v>15480</v>
      </c>
      <c r="D22" s="18">
        <f t="shared" ref="D22:E23" si="6">D23</f>
        <v>15480</v>
      </c>
      <c r="E22" s="18">
        <f t="shared" si="6"/>
        <v>0</v>
      </c>
      <c r="F22" s="3">
        <v>0</v>
      </c>
    </row>
    <row r="23" spans="1:6" ht="15" customHeight="1">
      <c r="A23" s="5" t="s">
        <v>20</v>
      </c>
      <c r="B23" s="8" t="s">
        <v>82</v>
      </c>
      <c r="C23" s="16">
        <f>C24</f>
        <v>15480</v>
      </c>
      <c r="D23" s="16">
        <f t="shared" si="6"/>
        <v>15480</v>
      </c>
      <c r="E23" s="16">
        <f t="shared" si="6"/>
        <v>0</v>
      </c>
      <c r="F23" s="6">
        <v>0</v>
      </c>
    </row>
    <row r="24" spans="1:6" ht="17.25" customHeight="1">
      <c r="A24" s="5" t="s">
        <v>21</v>
      </c>
      <c r="B24" s="8" t="s">
        <v>82</v>
      </c>
      <c r="C24" s="16">
        <f>C25+C26</f>
        <v>15480</v>
      </c>
      <c r="D24" s="16">
        <f t="shared" ref="D24:E24" si="7">D25+D26</f>
        <v>15480</v>
      </c>
      <c r="E24" s="16">
        <f t="shared" si="7"/>
        <v>0</v>
      </c>
      <c r="F24" s="6">
        <v>0</v>
      </c>
    </row>
    <row r="25" spans="1:6" ht="52.5" customHeight="1">
      <c r="A25" s="5" t="s">
        <v>22</v>
      </c>
      <c r="B25" s="8" t="s">
        <v>83</v>
      </c>
      <c r="C25" s="16">
        <v>15400</v>
      </c>
      <c r="D25" s="21">
        <v>15400</v>
      </c>
      <c r="E25" s="21">
        <v>0</v>
      </c>
      <c r="F25" s="6">
        <v>0</v>
      </c>
    </row>
    <row r="26" spans="1:6" ht="27.75" customHeight="1">
      <c r="A26" s="5" t="s">
        <v>23</v>
      </c>
      <c r="B26" s="8" t="s">
        <v>84</v>
      </c>
      <c r="C26" s="16">
        <v>80</v>
      </c>
      <c r="D26" s="21">
        <v>80</v>
      </c>
      <c r="E26" s="21">
        <v>0</v>
      </c>
      <c r="F26" s="6">
        <v>0</v>
      </c>
    </row>
    <row r="27" spans="1:6" ht="21" customHeight="1">
      <c r="A27" s="10" t="s">
        <v>24</v>
      </c>
      <c r="B27" s="13" t="s">
        <v>85</v>
      </c>
      <c r="C27" s="18">
        <f>C28+C33</f>
        <v>6795000</v>
      </c>
      <c r="D27" s="18">
        <f t="shared" ref="D27:E27" si="8">D28+D33</f>
        <v>6795000</v>
      </c>
      <c r="E27" s="18">
        <f t="shared" si="8"/>
        <v>1024656.55</v>
      </c>
      <c r="F27" s="3">
        <f t="shared" si="1"/>
        <v>15.079566593083149</v>
      </c>
    </row>
    <row r="28" spans="1:6" ht="21" customHeight="1">
      <c r="A28" s="5" t="s">
        <v>25</v>
      </c>
      <c r="B28" s="8" t="s">
        <v>86</v>
      </c>
      <c r="C28" s="16">
        <f>C29</f>
        <v>1956000</v>
      </c>
      <c r="D28" s="16">
        <f t="shared" ref="D28:E28" si="9">D29</f>
        <v>1956000</v>
      </c>
      <c r="E28" s="16">
        <f t="shared" si="9"/>
        <v>134791.22</v>
      </c>
      <c r="F28" s="6">
        <f t="shared" si="1"/>
        <v>6.891166666666666</v>
      </c>
    </row>
    <row r="29" spans="1:6" ht="55.5" customHeight="1">
      <c r="A29" s="5" t="s">
        <v>26</v>
      </c>
      <c r="B29" s="8" t="s">
        <v>87</v>
      </c>
      <c r="C29" s="16">
        <f>C30+C31+C32</f>
        <v>1956000</v>
      </c>
      <c r="D29" s="16">
        <f t="shared" ref="D29:E29" si="10">D30+D31+D32</f>
        <v>1956000</v>
      </c>
      <c r="E29" s="16">
        <f t="shared" si="10"/>
        <v>134791.22</v>
      </c>
      <c r="F29" s="6">
        <f t="shared" si="1"/>
        <v>6.891166666666666</v>
      </c>
    </row>
    <row r="30" spans="1:6" ht="87.75" customHeight="1">
      <c r="A30" s="5" t="s">
        <v>27</v>
      </c>
      <c r="B30" s="8" t="s">
        <v>88</v>
      </c>
      <c r="C30" s="16">
        <v>1935926</v>
      </c>
      <c r="D30" s="21">
        <v>1935926</v>
      </c>
      <c r="E30" s="21">
        <v>132975.35</v>
      </c>
      <c r="F30" s="6">
        <f t="shared" si="1"/>
        <v>6.8688240149675144</v>
      </c>
    </row>
    <row r="31" spans="1:6" ht="67.5" customHeight="1">
      <c r="A31" s="5" t="s">
        <v>28</v>
      </c>
      <c r="B31" s="8" t="s">
        <v>89</v>
      </c>
      <c r="C31" s="16">
        <v>20000</v>
      </c>
      <c r="D31" s="21">
        <v>20000</v>
      </c>
      <c r="E31" s="21">
        <v>1815.87</v>
      </c>
      <c r="F31" s="6">
        <f t="shared" si="1"/>
        <v>9.0793499999999998</v>
      </c>
    </row>
    <row r="32" spans="1:6" ht="60.75" customHeight="1">
      <c r="A32" s="5" t="s">
        <v>29</v>
      </c>
      <c r="B32" s="8" t="s">
        <v>90</v>
      </c>
      <c r="C32" s="16">
        <v>74</v>
      </c>
      <c r="D32" s="21">
        <v>74</v>
      </c>
      <c r="E32" s="21">
        <v>0</v>
      </c>
      <c r="F32" s="6">
        <v>0</v>
      </c>
    </row>
    <row r="33" spans="1:6" ht="15" customHeight="1">
      <c r="A33" s="5" t="s">
        <v>30</v>
      </c>
      <c r="B33" s="8" t="s">
        <v>91</v>
      </c>
      <c r="C33" s="16">
        <f>C34+C39</f>
        <v>4839000</v>
      </c>
      <c r="D33" s="16">
        <f t="shared" ref="D33:E33" si="11">D34+D39</f>
        <v>4839000</v>
      </c>
      <c r="E33" s="16">
        <f t="shared" si="11"/>
        <v>889865.33000000007</v>
      </c>
      <c r="F33" s="6">
        <f t="shared" si="1"/>
        <v>18.389446786526143</v>
      </c>
    </row>
    <row r="34" spans="1:6" ht="18" customHeight="1">
      <c r="A34" s="5" t="s">
        <v>109</v>
      </c>
      <c r="B34" s="8" t="s">
        <v>92</v>
      </c>
      <c r="C34" s="16">
        <f>C35</f>
        <v>1445000</v>
      </c>
      <c r="D34" s="16">
        <f t="shared" ref="D34:E34" si="12">D35</f>
        <v>1445000</v>
      </c>
      <c r="E34" s="16">
        <f t="shared" si="12"/>
        <v>732908.95000000007</v>
      </c>
      <c r="F34" s="6">
        <f t="shared" si="1"/>
        <v>50.720342560553632</v>
      </c>
    </row>
    <row r="35" spans="1:6" ht="39.75" customHeight="1">
      <c r="A35" s="5" t="s">
        <v>31</v>
      </c>
      <c r="B35" s="8" t="s">
        <v>93</v>
      </c>
      <c r="C35" s="16">
        <f>C36+C37+C38</f>
        <v>1445000</v>
      </c>
      <c r="D35" s="16">
        <f t="shared" ref="D35:E35" si="13">D36+D37+D38</f>
        <v>1445000</v>
      </c>
      <c r="E35" s="16">
        <f t="shared" si="13"/>
        <v>732908.95000000007</v>
      </c>
      <c r="F35" s="6">
        <f t="shared" si="1"/>
        <v>50.720342560553632</v>
      </c>
    </row>
    <row r="36" spans="1:6" ht="78" customHeight="1">
      <c r="A36" s="5" t="s">
        <v>32</v>
      </c>
      <c r="B36" s="8" t="s">
        <v>94</v>
      </c>
      <c r="C36" s="16">
        <v>1430000</v>
      </c>
      <c r="D36" s="21">
        <v>1430000</v>
      </c>
      <c r="E36" s="21">
        <v>730904.03</v>
      </c>
      <c r="F36" s="6">
        <f t="shared" si="1"/>
        <v>51.112169930069925</v>
      </c>
    </row>
    <row r="37" spans="1:6" ht="50.25" customHeight="1">
      <c r="A37" s="5" t="s">
        <v>33</v>
      </c>
      <c r="B37" s="8" t="s">
        <v>95</v>
      </c>
      <c r="C37" s="16">
        <v>13000</v>
      </c>
      <c r="D37" s="21">
        <v>13000</v>
      </c>
      <c r="E37" s="21">
        <v>2004.92</v>
      </c>
      <c r="F37" s="6">
        <f t="shared" si="1"/>
        <v>15.422461538461537</v>
      </c>
    </row>
    <row r="38" spans="1:6" ht="72.75" customHeight="1">
      <c r="A38" s="5" t="s">
        <v>34</v>
      </c>
      <c r="B38" s="8" t="s">
        <v>96</v>
      </c>
      <c r="C38" s="16">
        <v>2000</v>
      </c>
      <c r="D38" s="21">
        <v>2000</v>
      </c>
      <c r="E38" s="21">
        <v>0</v>
      </c>
      <c r="F38" s="6">
        <f t="shared" si="1"/>
        <v>0</v>
      </c>
    </row>
    <row r="39" spans="1:6" ht="19.5" customHeight="1">
      <c r="A39" s="5" t="s">
        <v>35</v>
      </c>
      <c r="B39" s="8" t="s">
        <v>97</v>
      </c>
      <c r="C39" s="16">
        <f>C40</f>
        <v>3394000</v>
      </c>
      <c r="D39" s="16">
        <f t="shared" ref="D39:E39" si="14">D40</f>
        <v>3394000</v>
      </c>
      <c r="E39" s="16">
        <f t="shared" si="14"/>
        <v>156956.38</v>
      </c>
      <c r="F39" s="6">
        <f t="shared" si="1"/>
        <v>4.6245250441956394</v>
      </c>
    </row>
    <row r="40" spans="1:6" ht="45" customHeight="1">
      <c r="A40" s="5" t="s">
        <v>36</v>
      </c>
      <c r="B40" s="8" t="s">
        <v>98</v>
      </c>
      <c r="C40" s="16">
        <f>C41+C42+C43</f>
        <v>3394000</v>
      </c>
      <c r="D40" s="16">
        <f t="shared" ref="D40:E40" si="15">D41+D42+D43</f>
        <v>3394000</v>
      </c>
      <c r="E40" s="16">
        <f t="shared" si="15"/>
        <v>156956.38</v>
      </c>
      <c r="F40" s="6">
        <f t="shared" si="1"/>
        <v>4.6245250441956394</v>
      </c>
    </row>
    <row r="41" spans="1:6" ht="78.75" customHeight="1">
      <c r="A41" s="5" t="s">
        <v>37</v>
      </c>
      <c r="B41" s="8" t="s">
        <v>99</v>
      </c>
      <c r="C41" s="16">
        <v>3360000</v>
      </c>
      <c r="D41" s="21">
        <v>3360000</v>
      </c>
      <c r="E41" s="21">
        <v>150514.63</v>
      </c>
      <c r="F41" s="6">
        <f t="shared" si="1"/>
        <v>4.479602083333333</v>
      </c>
    </row>
    <row r="42" spans="1:6" ht="48.75" customHeight="1">
      <c r="A42" s="5" t="s">
        <v>38</v>
      </c>
      <c r="B42" s="8" t="s">
        <v>100</v>
      </c>
      <c r="C42" s="16">
        <v>33000</v>
      </c>
      <c r="D42" s="21">
        <v>33000</v>
      </c>
      <c r="E42" s="21">
        <v>6441.75</v>
      </c>
      <c r="F42" s="6">
        <f t="shared" si="1"/>
        <v>19.520454545454548</v>
      </c>
    </row>
    <row r="43" spans="1:6" ht="80.25" customHeight="1">
      <c r="A43" s="5" t="s">
        <v>39</v>
      </c>
      <c r="B43" s="8" t="s">
        <v>101</v>
      </c>
      <c r="C43" s="16">
        <v>1000</v>
      </c>
      <c r="D43" s="21">
        <v>1000</v>
      </c>
      <c r="E43" s="21">
        <v>0</v>
      </c>
      <c r="F43" s="6">
        <v>0</v>
      </c>
    </row>
    <row r="44" spans="1:6" ht="15" customHeight="1">
      <c r="A44" s="10" t="s">
        <v>40</v>
      </c>
      <c r="B44" s="13" t="s">
        <v>102</v>
      </c>
      <c r="C44" s="18">
        <f>C45</f>
        <v>1000</v>
      </c>
      <c r="D44" s="18">
        <f t="shared" ref="D44:E46" si="16">D45</f>
        <v>1000</v>
      </c>
      <c r="E44" s="18">
        <f t="shared" si="16"/>
        <v>0</v>
      </c>
      <c r="F44" s="3">
        <f t="shared" si="1"/>
        <v>0</v>
      </c>
    </row>
    <row r="45" spans="1:6" ht="54" customHeight="1">
      <c r="A45" s="5" t="s">
        <v>41</v>
      </c>
      <c r="B45" s="8" t="s">
        <v>103</v>
      </c>
      <c r="C45" s="16">
        <f>C46</f>
        <v>1000</v>
      </c>
      <c r="D45" s="16">
        <f t="shared" si="16"/>
        <v>1000</v>
      </c>
      <c r="E45" s="16">
        <f t="shared" si="16"/>
        <v>0</v>
      </c>
      <c r="F45" s="6">
        <f t="shared" si="1"/>
        <v>0</v>
      </c>
    </row>
    <row r="46" spans="1:6" ht="89.25" customHeight="1">
      <c r="A46" s="5" t="s">
        <v>42</v>
      </c>
      <c r="B46" s="8" t="s">
        <v>104</v>
      </c>
      <c r="C46" s="16">
        <f>C47</f>
        <v>1000</v>
      </c>
      <c r="D46" s="16">
        <f t="shared" si="16"/>
        <v>1000</v>
      </c>
      <c r="E46" s="16">
        <f t="shared" si="16"/>
        <v>0</v>
      </c>
      <c r="F46" s="6">
        <f t="shared" si="1"/>
        <v>0</v>
      </c>
    </row>
    <row r="47" spans="1:6" ht="52.5" customHeight="1">
      <c r="A47" s="5" t="s">
        <v>43</v>
      </c>
      <c r="B47" s="8" t="s">
        <v>110</v>
      </c>
      <c r="C47" s="16">
        <v>1000</v>
      </c>
      <c r="D47" s="21">
        <v>1000</v>
      </c>
      <c r="E47" s="21">
        <v>0</v>
      </c>
      <c r="F47" s="6">
        <f t="shared" si="1"/>
        <v>0</v>
      </c>
    </row>
    <row r="48" spans="1:6" ht="57" customHeight="1">
      <c r="A48" s="10" t="s">
        <v>44</v>
      </c>
      <c r="B48" s="13" t="s">
        <v>105</v>
      </c>
      <c r="C48" s="18">
        <f>C49+C52+C55</f>
        <v>340000</v>
      </c>
      <c r="D48" s="18">
        <f t="shared" ref="D48:E48" si="17">D49+D52+D55</f>
        <v>340000</v>
      </c>
      <c r="E48" s="18">
        <f t="shared" si="17"/>
        <v>61698.21</v>
      </c>
      <c r="F48" s="3">
        <f t="shared" si="1"/>
        <v>18.146532352941176</v>
      </c>
    </row>
    <row r="49" spans="1:6" ht="101.25" customHeight="1">
      <c r="A49" s="5" t="s">
        <v>45</v>
      </c>
      <c r="B49" s="8" t="s">
        <v>106</v>
      </c>
      <c r="C49" s="16">
        <f>C50</f>
        <v>172600</v>
      </c>
      <c r="D49" s="16">
        <f t="shared" ref="D49:E50" si="18">D50</f>
        <v>172600</v>
      </c>
      <c r="E49" s="16">
        <f t="shared" si="18"/>
        <v>42998</v>
      </c>
      <c r="F49" s="6">
        <f t="shared" si="1"/>
        <v>24.911935110081114</v>
      </c>
    </row>
    <row r="50" spans="1:6" ht="87.75" customHeight="1">
      <c r="A50" s="5" t="s">
        <v>46</v>
      </c>
      <c r="B50" s="8" t="s">
        <v>107</v>
      </c>
      <c r="C50" s="16">
        <f>C51</f>
        <v>172600</v>
      </c>
      <c r="D50" s="16">
        <f t="shared" si="18"/>
        <v>172600</v>
      </c>
      <c r="E50" s="16">
        <f t="shared" si="18"/>
        <v>42998</v>
      </c>
      <c r="F50" s="6">
        <f t="shared" si="1"/>
        <v>24.911935110081114</v>
      </c>
    </row>
    <row r="51" spans="1:6" ht="74.25" customHeight="1">
      <c r="A51" s="5" t="s">
        <v>47</v>
      </c>
      <c r="B51" s="8" t="s">
        <v>108</v>
      </c>
      <c r="C51" s="16">
        <v>172600</v>
      </c>
      <c r="D51" s="21">
        <v>172600</v>
      </c>
      <c r="E51" s="21">
        <v>42998</v>
      </c>
      <c r="F51" s="6">
        <f t="shared" si="1"/>
        <v>24.911935110081114</v>
      </c>
    </row>
    <row r="52" spans="1:6" ht="27.75" customHeight="1">
      <c r="A52" s="5" t="s">
        <v>112</v>
      </c>
      <c r="B52" s="20" t="s">
        <v>113</v>
      </c>
      <c r="C52" s="16">
        <f>C53</f>
        <v>7400</v>
      </c>
      <c r="D52" s="16">
        <f t="shared" ref="D52:E53" si="19">D53</f>
        <v>7400</v>
      </c>
      <c r="E52" s="16">
        <f t="shared" si="19"/>
        <v>0</v>
      </c>
      <c r="F52" s="6">
        <f t="shared" si="1"/>
        <v>0</v>
      </c>
    </row>
    <row r="53" spans="1:6" ht="54.75" customHeight="1">
      <c r="A53" s="5" t="s">
        <v>114</v>
      </c>
      <c r="B53" s="8" t="s">
        <v>115</v>
      </c>
      <c r="C53" s="16">
        <f>C54</f>
        <v>7400</v>
      </c>
      <c r="D53" s="16">
        <f t="shared" si="19"/>
        <v>7400</v>
      </c>
      <c r="E53" s="16">
        <f t="shared" si="19"/>
        <v>0</v>
      </c>
      <c r="F53" s="6">
        <f t="shared" si="1"/>
        <v>0</v>
      </c>
    </row>
    <row r="54" spans="1:6" ht="63.75" customHeight="1">
      <c r="A54" s="5" t="s">
        <v>116</v>
      </c>
      <c r="B54" s="8" t="s">
        <v>117</v>
      </c>
      <c r="C54" s="16">
        <v>7400</v>
      </c>
      <c r="D54" s="21">
        <v>7400</v>
      </c>
      <c r="E54" s="21">
        <v>0</v>
      </c>
      <c r="F54" s="6">
        <f t="shared" si="1"/>
        <v>0</v>
      </c>
    </row>
    <row r="55" spans="1:6" ht="83.25" customHeight="1">
      <c r="A55" s="5" t="s">
        <v>118</v>
      </c>
      <c r="B55" s="8" t="s">
        <v>119</v>
      </c>
      <c r="C55" s="16">
        <f>C56</f>
        <v>160000</v>
      </c>
      <c r="D55" s="16">
        <f t="shared" ref="D55:E56" si="20">D56</f>
        <v>160000</v>
      </c>
      <c r="E55" s="16">
        <f t="shared" si="20"/>
        <v>18700.21</v>
      </c>
      <c r="F55" s="6">
        <f t="shared" si="1"/>
        <v>11.687631249999999</v>
      </c>
    </row>
    <row r="56" spans="1:6" ht="84" customHeight="1">
      <c r="A56" s="5" t="s">
        <v>120</v>
      </c>
      <c r="B56" s="8" t="s">
        <v>121</v>
      </c>
      <c r="C56" s="16">
        <f>C57</f>
        <v>160000</v>
      </c>
      <c r="D56" s="16">
        <f t="shared" si="20"/>
        <v>160000</v>
      </c>
      <c r="E56" s="16">
        <f t="shared" si="20"/>
        <v>18700.21</v>
      </c>
      <c r="F56" s="6">
        <f t="shared" si="1"/>
        <v>11.687631249999999</v>
      </c>
    </row>
    <row r="57" spans="1:6" ht="84.75">
      <c r="A57" s="5" t="s">
        <v>122</v>
      </c>
      <c r="B57" s="8" t="s">
        <v>123</v>
      </c>
      <c r="C57" s="16">
        <v>160000</v>
      </c>
      <c r="D57" s="21">
        <v>160000</v>
      </c>
      <c r="E57" s="21">
        <v>18700.21</v>
      </c>
      <c r="F57" s="6">
        <f t="shared" si="1"/>
        <v>11.687631249999999</v>
      </c>
    </row>
    <row r="58" spans="1:6" ht="39">
      <c r="A58" s="10" t="s">
        <v>128</v>
      </c>
      <c r="B58" s="13" t="s">
        <v>129</v>
      </c>
      <c r="C58" s="18">
        <f>C59</f>
        <v>0</v>
      </c>
      <c r="D58" s="18">
        <f t="shared" ref="D58:E60" si="21">D59</f>
        <v>0</v>
      </c>
      <c r="E58" s="18">
        <f t="shared" si="21"/>
        <v>20028.73</v>
      </c>
      <c r="F58" s="6" t="e">
        <f t="shared" si="1"/>
        <v>#DIV/0!</v>
      </c>
    </row>
    <row r="59" spans="1:6">
      <c r="A59" s="5" t="s">
        <v>133</v>
      </c>
      <c r="B59" s="8" t="s">
        <v>130</v>
      </c>
      <c r="C59" s="16">
        <f>C60</f>
        <v>0</v>
      </c>
      <c r="D59" s="16">
        <f t="shared" si="21"/>
        <v>0</v>
      </c>
      <c r="E59" s="16">
        <f t="shared" si="21"/>
        <v>20028.73</v>
      </c>
      <c r="F59" s="6" t="e">
        <f t="shared" si="1"/>
        <v>#DIV/0!</v>
      </c>
    </row>
    <row r="60" spans="1:6" ht="24.75">
      <c r="A60" s="5" t="s">
        <v>134</v>
      </c>
      <c r="B60" s="8" t="s">
        <v>131</v>
      </c>
      <c r="C60" s="16">
        <f>C61</f>
        <v>0</v>
      </c>
      <c r="D60" s="16">
        <f t="shared" si="21"/>
        <v>0</v>
      </c>
      <c r="E60" s="16">
        <f t="shared" si="21"/>
        <v>20028.73</v>
      </c>
      <c r="F60" s="6" t="e">
        <f t="shared" si="1"/>
        <v>#DIV/0!</v>
      </c>
    </row>
    <row r="61" spans="1:6" ht="24.75">
      <c r="A61" s="5" t="s">
        <v>135</v>
      </c>
      <c r="B61" s="8" t="s">
        <v>132</v>
      </c>
      <c r="C61" s="16"/>
      <c r="D61" s="21"/>
      <c r="E61" s="21">
        <v>20028.73</v>
      </c>
      <c r="F61" s="6" t="e">
        <f t="shared" si="1"/>
        <v>#DIV/0!</v>
      </c>
    </row>
    <row r="62" spans="1:6" ht="20.25" customHeight="1">
      <c r="A62" s="14" t="s">
        <v>48</v>
      </c>
      <c r="B62" s="14" t="s">
        <v>49</v>
      </c>
      <c r="C62" s="18">
        <f>C63</f>
        <v>1468704</v>
      </c>
      <c r="D62" s="18">
        <f t="shared" ref="D62:E62" si="22">D63</f>
        <v>1191984</v>
      </c>
      <c r="E62" s="18">
        <f t="shared" si="22"/>
        <v>270409.11</v>
      </c>
      <c r="F62" s="3">
        <f t="shared" si="1"/>
        <v>22.685632525268794</v>
      </c>
    </row>
    <row r="63" spans="1:6" ht="39.75" customHeight="1">
      <c r="A63" s="14" t="s">
        <v>50</v>
      </c>
      <c r="B63" s="14" t="s">
        <v>51</v>
      </c>
      <c r="C63" s="18">
        <f>C64+C67</f>
        <v>1468704</v>
      </c>
      <c r="D63" s="18">
        <f t="shared" ref="D63:E63" si="23">D64+D67</f>
        <v>1191984</v>
      </c>
      <c r="E63" s="18">
        <f t="shared" si="23"/>
        <v>270409.11</v>
      </c>
      <c r="F63" s="3">
        <f t="shared" si="1"/>
        <v>22.685632525268794</v>
      </c>
    </row>
    <row r="64" spans="1:6" ht="39" customHeight="1">
      <c r="A64" s="14" t="s">
        <v>53</v>
      </c>
      <c r="B64" s="14" t="s">
        <v>52</v>
      </c>
      <c r="C64" s="18">
        <f>C65</f>
        <v>198263</v>
      </c>
      <c r="D64" s="18">
        <f t="shared" ref="D64:E65" si="24">D65</f>
        <v>198263</v>
      </c>
      <c r="E64" s="18">
        <f t="shared" si="24"/>
        <v>49565.75</v>
      </c>
      <c r="F64" s="3">
        <f t="shared" si="1"/>
        <v>25</v>
      </c>
    </row>
    <row r="65" spans="1:6" ht="42" customHeight="1">
      <c r="A65" s="9" t="s">
        <v>54</v>
      </c>
      <c r="B65" s="9" t="s">
        <v>55</v>
      </c>
      <c r="C65" s="16">
        <f>C66</f>
        <v>198263</v>
      </c>
      <c r="D65" s="16">
        <f t="shared" si="24"/>
        <v>198263</v>
      </c>
      <c r="E65" s="16">
        <f t="shared" si="24"/>
        <v>49565.75</v>
      </c>
      <c r="F65" s="6">
        <f t="shared" si="1"/>
        <v>25</v>
      </c>
    </row>
    <row r="66" spans="1:6" ht="52.5" customHeight="1">
      <c r="A66" s="9" t="s">
        <v>57</v>
      </c>
      <c r="B66" s="9" t="s">
        <v>56</v>
      </c>
      <c r="C66" s="16">
        <v>198263</v>
      </c>
      <c r="D66" s="21">
        <v>198263</v>
      </c>
      <c r="E66" s="21">
        <v>49565.75</v>
      </c>
      <c r="F66" s="6">
        <f t="shared" ref="F66:F69" si="25">E66/D66*100</f>
        <v>25</v>
      </c>
    </row>
    <row r="67" spans="1:6">
      <c r="A67" s="14" t="s">
        <v>58</v>
      </c>
      <c r="B67" s="14" t="s">
        <v>59</v>
      </c>
      <c r="C67" s="18">
        <f>C68</f>
        <v>1270441</v>
      </c>
      <c r="D67" s="18">
        <f t="shared" ref="D67:E68" si="26">D68</f>
        <v>993721</v>
      </c>
      <c r="E67" s="18">
        <f t="shared" si="26"/>
        <v>220843.36</v>
      </c>
      <c r="F67" s="3">
        <f t="shared" si="25"/>
        <v>22.223879740893064</v>
      </c>
    </row>
    <row r="68" spans="1:6" ht="60.75">
      <c r="A68" s="9" t="s">
        <v>61</v>
      </c>
      <c r="B68" s="9" t="s">
        <v>60</v>
      </c>
      <c r="C68" s="16">
        <f>C69</f>
        <v>1270441</v>
      </c>
      <c r="D68" s="16">
        <f t="shared" si="26"/>
        <v>993721</v>
      </c>
      <c r="E68" s="16">
        <f t="shared" si="26"/>
        <v>220843.36</v>
      </c>
      <c r="F68" s="6">
        <f t="shared" si="25"/>
        <v>22.223879740893064</v>
      </c>
    </row>
    <row r="69" spans="1:6" ht="72.75">
      <c r="A69" s="9" t="s">
        <v>63</v>
      </c>
      <c r="B69" s="9" t="s">
        <v>62</v>
      </c>
      <c r="C69" s="16">
        <v>1270441</v>
      </c>
      <c r="D69" s="21">
        <v>993721</v>
      </c>
      <c r="E69" s="21">
        <v>220843.36</v>
      </c>
      <c r="F69" s="6">
        <f t="shared" si="25"/>
        <v>22.223879740893064</v>
      </c>
    </row>
    <row r="70" spans="1:6">
      <c r="A70" s="22" t="s">
        <v>111</v>
      </c>
      <c r="B70" s="23"/>
      <c r="C70" s="19">
        <f>C5</f>
        <v>9307453</v>
      </c>
      <c r="D70" s="19">
        <f t="shared" ref="D70:E70" si="27">D5</f>
        <v>9030733</v>
      </c>
      <c r="E70" s="19">
        <f t="shared" si="27"/>
        <v>1536086.44</v>
      </c>
      <c r="F70" s="15">
        <f>F5</f>
        <v>17.009543300637944</v>
      </c>
    </row>
    <row r="72" spans="1:6" ht="57" customHeight="1">
      <c r="A72" t="s">
        <v>137</v>
      </c>
    </row>
  </sheetData>
  <mergeCells count="3">
    <mergeCell ref="A70:B70"/>
    <mergeCell ref="A2:F3"/>
    <mergeCell ref="E1:F1"/>
  </mergeCells>
  <pageMargins left="0.70866141732283472" right="0.70866141732283472" top="0.74803149606299213" bottom="0.74803149606299213" header="0.31496062992125984" footer="0.31496062992125984"/>
  <pageSetup paperSize="9" scale="7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2019-05-23T06:03:33Z</dcterms:modified>
</cp:coreProperties>
</file>