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67" i="1" l="1"/>
  <c r="F68" i="1"/>
  <c r="F69" i="1"/>
  <c r="E63" i="1"/>
  <c r="D63" i="1"/>
  <c r="C53" i="1"/>
  <c r="C52" i="1" s="1"/>
  <c r="E53" i="1"/>
  <c r="E52" i="1" s="1"/>
  <c r="E68" i="1"/>
  <c r="C68" i="1"/>
  <c r="C67" i="1" s="1"/>
  <c r="D68" i="1"/>
  <c r="D67" i="1" s="1"/>
  <c r="F61" i="1"/>
  <c r="D60" i="1"/>
  <c r="D59" i="1" s="1"/>
  <c r="D58" i="1" s="1"/>
  <c r="E60" i="1"/>
  <c r="E59" i="1" s="1"/>
  <c r="E58" i="1" s="1"/>
  <c r="C60" i="1"/>
  <c r="C59" i="1" s="1"/>
  <c r="C58" i="1" s="1"/>
  <c r="E18" i="1"/>
  <c r="F57" i="1"/>
  <c r="F16" i="1"/>
  <c r="D18" i="1"/>
  <c r="C18" i="1"/>
  <c r="F21" i="1"/>
  <c r="D71" i="1"/>
  <c r="F71" i="1" s="1"/>
  <c r="E71" i="1"/>
  <c r="E70" i="1"/>
  <c r="D65" i="1"/>
  <c r="E64" i="1"/>
  <c r="D56" i="1"/>
  <c r="D55" i="1" s="1"/>
  <c r="E56" i="1"/>
  <c r="E55" i="1"/>
  <c r="D50" i="1"/>
  <c r="D49" i="1" s="1"/>
  <c r="E50" i="1"/>
  <c r="E49" i="1" s="1"/>
  <c r="D46" i="1"/>
  <c r="D45" i="1" s="1"/>
  <c r="F45" i="1" s="1"/>
  <c r="E46" i="1"/>
  <c r="E45" i="1"/>
  <c r="E44" i="1" s="1"/>
  <c r="D40" i="1"/>
  <c r="D39" i="1" s="1"/>
  <c r="E40" i="1"/>
  <c r="E39" i="1" s="1"/>
  <c r="D35" i="1"/>
  <c r="E35" i="1"/>
  <c r="E34" i="1" s="1"/>
  <c r="D34" i="1"/>
  <c r="D29" i="1"/>
  <c r="D28" i="1" s="1"/>
  <c r="E29" i="1"/>
  <c r="E28" i="1" s="1"/>
  <c r="D24" i="1"/>
  <c r="D23" i="1" s="1"/>
  <c r="D22" i="1" s="1"/>
  <c r="E24" i="1"/>
  <c r="E23" i="1" s="1"/>
  <c r="E22" i="1" s="1"/>
  <c r="D14" i="1"/>
  <c r="E14" i="1"/>
  <c r="D10" i="1"/>
  <c r="E10" i="1"/>
  <c r="C71" i="1"/>
  <c r="C70" i="1" s="1"/>
  <c r="C65" i="1"/>
  <c r="C64" i="1" s="1"/>
  <c r="C56" i="1"/>
  <c r="C55" i="1" s="1"/>
  <c r="C50" i="1"/>
  <c r="C49" i="1" s="1"/>
  <c r="C46" i="1"/>
  <c r="C45" i="1" s="1"/>
  <c r="C44" i="1" s="1"/>
  <c r="C40" i="1"/>
  <c r="C39" i="1" s="1"/>
  <c r="C35" i="1"/>
  <c r="C34" i="1" s="1"/>
  <c r="C29" i="1"/>
  <c r="C28" i="1" s="1"/>
  <c r="C24" i="1"/>
  <c r="C23" i="1" s="1"/>
  <c r="C22" i="1" s="1"/>
  <c r="C14" i="1"/>
  <c r="C10" i="1"/>
  <c r="F11" i="1"/>
  <c r="F12" i="1"/>
  <c r="F13" i="1"/>
  <c r="F15" i="1"/>
  <c r="F17" i="1"/>
  <c r="F19" i="1"/>
  <c r="F20" i="1"/>
  <c r="F30" i="1"/>
  <c r="F31" i="1"/>
  <c r="F36" i="1"/>
  <c r="F37" i="1"/>
  <c r="F38" i="1"/>
  <c r="F41" i="1"/>
  <c r="F42" i="1"/>
  <c r="F47" i="1"/>
  <c r="F51" i="1"/>
  <c r="F66" i="1"/>
  <c r="F72" i="1"/>
  <c r="E62" i="1" l="1"/>
  <c r="F65" i="1"/>
  <c r="D48" i="1"/>
  <c r="D64" i="1"/>
  <c r="F64" i="1" s="1"/>
  <c r="D70" i="1"/>
  <c r="F70" i="1" s="1"/>
  <c r="D9" i="1"/>
  <c r="D8" i="1" s="1"/>
  <c r="D44" i="1"/>
  <c r="F55" i="1"/>
  <c r="F56" i="1"/>
  <c r="E67" i="1"/>
  <c r="F50" i="1"/>
  <c r="F58" i="1"/>
  <c r="F60" i="1"/>
  <c r="F59" i="1"/>
  <c r="E48" i="1"/>
  <c r="F48" i="1" s="1"/>
  <c r="E9" i="1"/>
  <c r="E8" i="1" s="1"/>
  <c r="F49" i="1"/>
  <c r="F44" i="1"/>
  <c r="F46" i="1"/>
  <c r="F34" i="1"/>
  <c r="F35" i="1"/>
  <c r="F10" i="1"/>
  <c r="E33" i="1"/>
  <c r="E27" i="1" s="1"/>
  <c r="F29" i="1"/>
  <c r="F28" i="1"/>
  <c r="F18" i="1"/>
  <c r="F39" i="1"/>
  <c r="D33" i="1"/>
  <c r="F40" i="1"/>
  <c r="F14" i="1"/>
  <c r="C63" i="1"/>
  <c r="C62" i="1" s="1"/>
  <c r="C48" i="1"/>
  <c r="C9" i="1"/>
  <c r="C8" i="1" s="1"/>
  <c r="C33" i="1"/>
  <c r="C27" i="1" s="1"/>
  <c r="C7" i="1" l="1"/>
  <c r="E7" i="1"/>
  <c r="E5" i="1" s="1"/>
  <c r="E73" i="1" s="1"/>
  <c r="F8" i="1"/>
  <c r="F9" i="1"/>
  <c r="C5" i="1"/>
  <c r="C73" i="1" s="1"/>
  <c r="D27" i="1"/>
  <c r="D7" i="1" s="1"/>
  <c r="F33" i="1"/>
  <c r="D62" i="1" l="1"/>
  <c r="F62" i="1" s="1"/>
  <c r="F63" i="1"/>
  <c r="F27" i="1"/>
  <c r="F7" i="1"/>
  <c r="D5" i="1" l="1"/>
  <c r="D73" i="1" l="1"/>
  <c r="F5" i="1"/>
  <c r="F73" i="1" s="1"/>
</calcChain>
</file>

<file path=xl/sharedStrings.xml><?xml version="1.0" encoding="utf-8"?>
<sst xmlns="http://schemas.openxmlformats.org/spreadsheetml/2006/main" count="145" uniqueCount="144">
  <si>
    <t>Код бюджетной классификации Российской Федерации</t>
  </si>
  <si>
    <t>Наименование доходов</t>
  </si>
  <si>
    <t>Процент кассового исполнения к уточненным годовым назначениям, %</t>
  </si>
  <si>
    <t>000 8 50 00000 00 0000 000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</si>
  <si>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</si>
  <si>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</si>
  <si>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</si>
  <si>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</si>
  <si>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</si>
  <si>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000 1 01 02010 01 2100 110</t>
  </si>
  <si>
    <t>000 1 01 02010 01 3000 110</t>
  </si>
  <si>
    <t>000 1 01 02020 01 0000 110</t>
  </si>
  <si>
    <t>000 1 01 02020 01 1000 110</t>
  </si>
  <si>
    <t>000 1 01 02020 01 2100 110</t>
  </si>
  <si>
    <t>000 1 01 02020 01 3000 110</t>
  </si>
  <si>
    <t>000 1 01 02030 01 0000 110</t>
  </si>
  <si>
    <t>000 1 01 02030 01 1000 110</t>
  </si>
  <si>
    <t>000 1 01 02030 01 2100 110</t>
  </si>
  <si>
    <t>000 1 01 02030 01 3000 110</t>
  </si>
  <si>
    <t>000 1 05 00000 00 0000 000</t>
  </si>
  <si>
    <t>000 1 05 03000 01 0000 110</t>
  </si>
  <si>
    <t>000 1 05 03010 01 0000 110</t>
  </si>
  <si>
    <t>000 1 05 03010 01 1000 110</t>
  </si>
  <si>
    <t>000 1 05 03010 01 2100 110</t>
  </si>
  <si>
    <t>000 1 06 00000 00 0000 000</t>
  </si>
  <si>
    <t>000 1 06 01000 00 0000 110</t>
  </si>
  <si>
    <t>000 1 06 01030 10 0000 110</t>
  </si>
  <si>
    <t>000 1 06 01030 10 1000 110</t>
  </si>
  <si>
    <t>000 1 06 01030 10 2100 110</t>
  </si>
  <si>
    <t>000 1 06 01030 10 4000 110</t>
  </si>
  <si>
    <t>000 1 06 06000 00 0000 110</t>
  </si>
  <si>
    <t>000 1 06 06033 10 0000 110</t>
  </si>
  <si>
    <t>000 1 06 06033 10 1000 110</t>
  </si>
  <si>
    <t>000 1 06 06033 10 2100 110</t>
  </si>
  <si>
    <t>000 1 06 06033 10 3000 110</t>
  </si>
  <si>
    <t>000 1 06 06040 00 0000 110</t>
  </si>
  <si>
    <t>000 1 06 06043 10 0000 110</t>
  </si>
  <si>
    <t>000 1 06 06043 10 1000 110</t>
  </si>
  <si>
    <t>000 1 06 06043 10 2100 110</t>
  </si>
  <si>
    <t>000 1 06 06043 10 3000 110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</si>
  <si>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</si>
  <si>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</si>
  <si>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</si>
  <si>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</si>
  <si>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</si>
  <si>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</si>
  <si>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000 1 11 05030 00 0000 120</t>
  </si>
  <si>
    <t>000 1 11 05035 10 0000 120</t>
  </si>
  <si>
    <t>000 2 00 00000 00 0000 000</t>
  </si>
  <si>
    <t>БЕЗВОЗМЕЗДНЫЕ ПОСТУПЛЕНИЯ</t>
  </si>
  <si>
    <t>000 2 02 00000 00 0000 000</t>
  </si>
  <si>
    <t xml:space="preserve">БЕЗВОЗМЕЗДНЫЕ ПОСТУПЛЕНИЯ ОТ ДРУГИХ БЮДЖЕТОВ БЮДЖЕТНОЙ СИСТЕМЫ РОССИЙСКОЙ ФЕДЕРАЦИИ </t>
  </si>
  <si>
    <t xml:space="preserve">Субвенции бюджетам бюджетной системы Российской Федерации </t>
  </si>
  <si>
    <t>000 2 02 03000 00 0000 151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</si>
  <si>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</si>
  <si>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</si>
  <si>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</si>
  <si>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</si>
  <si>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</si>
  <si>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</si>
  <si>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</si>
  <si>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бюджета - всего</t>
  </si>
  <si>
    <t>в том числе: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</si>
  <si>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</si>
  <si>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</si>
  <si>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</si>
  <si>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</si>
  <si>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</si>
  <si>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</si>
  <si>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</si>
  <si>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</si>
  <si>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</si>
  <si>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</si>
  <si>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</si>
  <si>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</si>
  <si>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</si>
  <si>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</si>
  <si>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</si>
  <si>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НАЛОГИ НА СОВОКУПНЫЙ ДОХОД</t>
  </si>
  <si>
    <t xml:space="preserve">  Единый сельскохозяйственный налог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</si>
  <si>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</si>
  <si>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Единый сельскохозяйственный налог (пени по соответствующему платежу)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</si>
  <si>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</si>
  <si>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</si>
  <si>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</si>
  <si>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</si>
  <si>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</si>
  <si>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</si>
  <si>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</si>
  <si>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</si>
  <si>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</si>
  <si>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</si>
  <si>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</si>
  <si>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 xml:space="preserve">  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</si>
  <si>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</si>
  <si>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</si>
  <si>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</si>
  <si>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</si>
  <si>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 xml:space="preserve">  Земельный налог с физических лиц,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</si>
  <si>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</si>
  <si>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</si>
  <si>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</si>
  <si>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</si>
  <si>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</si>
  <si>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</si>
  <si>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</si>
  <si>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000 1 06 06030 00 0000 110</t>
  </si>
  <si>
    <t xml:space="preserve">Государственная пошлина за совершение нотариальных действий должностными лицами органов местного самоуправления    
  </t>
  </si>
  <si>
    <t>Всего:</t>
  </si>
  <si>
    <t>000 1 11 07000 00 0000 120</t>
  </si>
  <si>
    <t>Платежи от государственных и муниципальных унитарных предприятий</t>
  </si>
  <si>
    <t>000 1 11 07010 10 0000 120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</si>
  <si>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</si>
  <si>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</si>
  <si>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</si>
  <si>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</si>
  <si>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</si>
  <si>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</si>
  <si>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</si>
  <si>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</si>
  <si>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поселений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</si>
  <si>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Утверждено на 2019 год</t>
  </si>
  <si>
    <t>000 113 00000 00 0000 000</t>
  </si>
  <si>
    <t>ДОХОДЫ ОТ ОКАЗАНИЯ ПЛАТНЫХ УСЛУГ И КОМПЕНСАЦИИ ЗАТРАТ ГОСУДАРСТВА</t>
  </si>
  <si>
    <t>Доходы от компенсации затрат государства</t>
  </si>
  <si>
    <t>000 1 13 02000 00 0000 130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</si>
  <si>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</si>
  <si>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</si>
  <si>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</si>
  <si>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</si>
  <si>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000 2 02 10000 00 0000 150</t>
  </si>
  <si>
    <t>Дотации бюджетам бюджетной системы Российской Федерации</t>
  </si>
  <si>
    <t>000 2 02 19999 00 0000 150</t>
  </si>
  <si>
    <t>Прочие дотации</t>
  </si>
  <si>
    <t>000 2 02 19999 10 0000 150</t>
  </si>
  <si>
    <t>Прочие дотации бюджетам сельских поселений</t>
  </si>
  <si>
    <t>25000,00</t>
  </si>
  <si>
    <t>000 2 02 04000 00 0000 150</t>
  </si>
  <si>
    <t>000 2 02 04014 00 0000 150</t>
  </si>
  <si>
    <t>000 2 02 04014 10 0000 150</t>
  </si>
  <si>
    <r>
      <t>Приложение № 1                                                                        к постановлению Новодарковичской сельской администрации  от 30.10.2019 г.</t>
    </r>
    <r>
      <rPr>
        <sz val="8"/>
        <color rgb="FFFF0000"/>
        <rFont val="Arial"/>
        <family val="2"/>
        <charset val="204"/>
      </rPr>
      <t xml:space="preserve"> </t>
    </r>
    <r>
      <rPr>
        <sz val="8"/>
        <color theme="1"/>
        <rFont val="Arial"/>
        <family val="2"/>
        <charset val="204"/>
      </rPr>
      <t>№ 222</t>
    </r>
  </si>
  <si>
    <t xml:space="preserve">Доходы бюджета муниципального образования "Новодарковичское сельское поселение" 
за 9 месяцев 2019 года
</t>
  </si>
  <si>
    <t>Уточненные назначения на 01.10.2019</t>
  </si>
  <si>
    <t>Кассовое исполнение за 9 месяцев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</si>
</sst>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#,##0.00;[Red]#,##0.00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.5"/>
      <name val="Arial Cyr"/>
      <charset val="204"/>
    </font>
    <font>
      <sz val="8"/>
      <color rgb="FF000000"/>
      <name val="Arial Cyr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7">
    <xf numFmtId="0" fontId="0" fillId="0" borderId="0"/>
    <xf numFmtId="4" fontId="3" fillId="0" borderId="4">
      <alignment horizontal="right" shrinkToFit="1"/>
    </xf>
    <xf numFmtId="0" fontId="3" fillId="0" borderId="5">
      <alignment horizontal="left" wrapText="1"/>
    </xf>
    <xf numFmtId="0" fontId="3" fillId="0" borderId="6">
      <alignment horizontal="left" wrapText="1"/>
    </xf>
    <xf numFmtId="0" fontId="3" fillId="0" borderId="7">
      <alignment horizontal="left" wrapText="1" indent="2"/>
    </xf>
    <xf numFmtId="49" fontId="3" fillId="0" borderId="4">
      <alignment horizontal="center"/>
    </xf>
    <xf numFmtId="4" fontId="3" fillId="0" borderId="8">
      <alignment horizontal="right" shrinkToFit="1"/>
    </xf>
  </cellStyleXfs>
  <cellXfs count="32">
    <xf numFmtId="0" fontId="0" fillId="0" borderId="0" xfId="0"/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 wrapText="1"/>
    </xf>
    <xf numFmtId="164" fontId="4" fillId="0" borderId="1" xfId="0" applyNumberFormat="1" applyFont="1" applyBorder="1" applyAlignment="1"/>
    <xf numFmtId="0" fontId="5" fillId="0" borderId="1" xfId="0" applyFont="1" applyBorder="1" applyAlignment="1">
      <alignment vertical="top" wrapText="1"/>
    </xf>
    <xf numFmtId="49" fontId="6" fillId="0" borderId="1" xfId="5" applyNumberFormat="1" applyFont="1" applyBorder="1" applyProtection="1">
      <alignment horizontal="center"/>
    </xf>
    <xf numFmtId="164" fontId="7" fillId="0" borderId="1" xfId="0" applyNumberFormat="1" applyFont="1" applyBorder="1" applyAlignment="1"/>
    <xf numFmtId="0" fontId="6" fillId="0" borderId="1" xfId="3" applyNumberFormat="1" applyFont="1" applyBorder="1" applyProtection="1">
      <alignment horizontal="left" wrapText="1"/>
    </xf>
    <xf numFmtId="0" fontId="6" fillId="0" borderId="1" xfId="4" applyNumberFormat="1" applyFont="1" applyBorder="1" applyProtection="1">
      <alignment horizontal="left" wrapText="1" indent="2"/>
    </xf>
    <xf numFmtId="0" fontId="5" fillId="0" borderId="1" xfId="0" applyFont="1" applyBorder="1" applyAlignment="1">
      <alignment wrapText="1"/>
    </xf>
    <xf numFmtId="49" fontId="8" fillId="0" borderId="1" xfId="5" applyNumberFormat="1" applyFont="1" applyBorder="1" applyProtection="1">
      <alignment horizontal="center"/>
    </xf>
    <xf numFmtId="49" fontId="9" fillId="0" borderId="1" xfId="5" applyNumberFormat="1" applyFont="1" applyBorder="1" applyProtection="1">
      <alignment horizontal="center"/>
    </xf>
    <xf numFmtId="0" fontId="9" fillId="0" borderId="1" xfId="2" applyNumberFormat="1" applyFont="1" applyBorder="1" applyAlignment="1" applyProtection="1">
      <alignment horizontal="center" wrapText="1"/>
    </xf>
    <xf numFmtId="0" fontId="8" fillId="0" borderId="1" xfId="4" applyNumberFormat="1" applyFont="1" applyBorder="1" applyProtection="1">
      <alignment horizontal="left" wrapText="1" indent="2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/>
    <xf numFmtId="165" fontId="5" fillId="0" borderId="1" xfId="0" applyNumberFormat="1" applyFont="1" applyBorder="1" applyAlignment="1">
      <alignment horizontal="center" wrapText="1"/>
    </xf>
    <xf numFmtId="165" fontId="7" fillId="0" borderId="1" xfId="0" applyNumberFormat="1" applyFont="1" applyBorder="1" applyAlignment="1"/>
    <xf numFmtId="165" fontId="4" fillId="0" borderId="1" xfId="0" applyNumberFormat="1" applyFont="1" applyBorder="1" applyAlignment="1">
      <alignment horizontal="center" wrapText="1"/>
    </xf>
    <xf numFmtId="165" fontId="4" fillId="0" borderId="1" xfId="0" applyNumberFormat="1" applyFont="1" applyBorder="1"/>
    <xf numFmtId="0" fontId="6" fillId="0" borderId="1" xfId="4" applyNumberFormat="1" applyFont="1" applyBorder="1" applyAlignment="1" applyProtection="1">
      <alignment horizontal="left" wrapText="1" indent="2"/>
    </xf>
    <xf numFmtId="165" fontId="6" fillId="0" borderId="4" xfId="1" applyNumberFormat="1" applyFont="1" applyAlignment="1" applyProtection="1">
      <alignment horizontal="center" shrinkToFit="1"/>
    </xf>
    <xf numFmtId="49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165" fontId="7" fillId="0" borderId="1" xfId="0" applyNumberFormat="1" applyFont="1" applyBorder="1" applyAlignment="1">
      <alignment horizontal="center" wrapText="1"/>
    </xf>
    <xf numFmtId="165" fontId="12" fillId="0" borderId="4" xfId="1" applyNumberFormat="1" applyFont="1" applyAlignment="1" applyProtection="1">
      <alignment horizontal="center" shrinkToFit="1"/>
    </xf>
    <xf numFmtId="49" fontId="6" fillId="0" borderId="4" xfId="1" applyNumberFormat="1" applyFont="1" applyAlignment="1" applyProtection="1">
      <alignment horizontal="center" shrinkToFit="1"/>
    </xf>
    <xf numFmtId="49" fontId="12" fillId="0" borderId="4" xfId="1" applyNumberFormat="1" applyFont="1" applyAlignment="1" applyProtection="1">
      <alignment horizontal="center" shrinkToFi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</cellXfs>
  <cellStyles count="7">
    <cellStyle name="xl30" xfId="2"/>
    <cellStyle name="xl31" xfId="3"/>
    <cellStyle name="xl32" xfId="4"/>
    <cellStyle name="xl45" xfId="5"/>
    <cellStyle name="xl50" xfId="6"/>
    <cellStyle name="xl5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topLeftCell="A19" workbookViewId="0">
      <selection activeCell="B11" sqref="B11"/>
    </sheetView>
  </sheetViews>
  <sheetFormatPr defaultRowHeight="15" x14ac:dyDescent="0.25"/>
  <cols>
    <col min="1" max="1" width="27.140625" customWidth="1"/>
    <col min="2" max="2" width="37.5703125" customWidth="1"/>
    <col min="3" max="3" width="13" customWidth="1"/>
    <col min="4" max="4" width="12.5703125" customWidth="1"/>
    <col min="5" max="5" width="15.140625" customWidth="1"/>
    <col min="6" max="6" width="17" customWidth="1"/>
    <col min="8" max="8" width="13" customWidth="1"/>
    <col min="9" max="9" width="6" customWidth="1"/>
    <col min="10" max="10" width="10.5703125" customWidth="1"/>
  </cols>
  <sheetData>
    <row r="1" spans="1:10" ht="51.75" customHeight="1" x14ac:dyDescent="0.25">
      <c r="A1" s="1"/>
      <c r="B1" s="1"/>
      <c r="C1" s="1"/>
      <c r="D1" s="1"/>
      <c r="E1" s="31" t="s">
        <v>140</v>
      </c>
      <c r="F1" s="31"/>
      <c r="G1" s="1"/>
      <c r="H1" s="1"/>
      <c r="I1" s="1"/>
      <c r="J1" s="1"/>
    </row>
    <row r="2" spans="1:10" ht="15" customHeight="1" x14ac:dyDescent="0.25">
      <c r="A2" s="30" t="s">
        <v>141</v>
      </c>
      <c r="B2" s="30"/>
      <c r="C2" s="30"/>
      <c r="D2" s="30"/>
      <c r="E2" s="30"/>
      <c r="F2" s="30"/>
      <c r="G2" s="2"/>
      <c r="H2" s="2"/>
      <c r="I2" s="2"/>
      <c r="J2" s="2"/>
    </row>
    <row r="3" spans="1:10" ht="30" customHeight="1" x14ac:dyDescent="0.25">
      <c r="A3" s="30"/>
      <c r="B3" s="30"/>
      <c r="C3" s="30"/>
      <c r="D3" s="30"/>
      <c r="E3" s="30"/>
      <c r="F3" s="30"/>
      <c r="G3" s="2"/>
      <c r="H3" s="2"/>
      <c r="I3" s="2"/>
      <c r="J3" s="2"/>
    </row>
    <row r="4" spans="1:10" ht="49.5" customHeight="1" x14ac:dyDescent="0.25">
      <c r="A4" s="4" t="s">
        <v>0</v>
      </c>
      <c r="B4" s="4" t="s">
        <v>1</v>
      </c>
      <c r="C4" s="4" t="s">
        <v>121</v>
      </c>
      <c r="D4" s="4" t="s">
        <v>142</v>
      </c>
      <c r="E4" s="4" t="s">
        <v>143</v>
      </c>
      <c r="F4" s="4" t="s">
        <v>2</v>
      </c>
    </row>
    <row r="5" spans="1:10" x14ac:dyDescent="0.25">
      <c r="A5" s="11" t="s">
        <v>3</v>
      </c>
      <c r="B5" s="12" t="s">
        <v>61</v>
      </c>
      <c r="C5" s="19">
        <f>C7+C62</f>
        <v>9307453</v>
      </c>
      <c r="D5" s="19">
        <f>D7+D62</f>
        <v>9478626.4299999997</v>
      </c>
      <c r="E5" s="19">
        <f>E7+E62</f>
        <v>5364143.5200000005</v>
      </c>
      <c r="F5" s="3">
        <f>E5/D5*100</f>
        <v>56.5919920952091</v>
      </c>
    </row>
    <row r="6" spans="1:10" x14ac:dyDescent="0.25">
      <c r="A6" s="5"/>
      <c r="B6" s="7" t="s">
        <v>62</v>
      </c>
      <c r="C6" s="17"/>
      <c r="D6" s="17"/>
      <c r="E6" s="17"/>
      <c r="F6" s="6"/>
    </row>
    <row r="7" spans="1:10" ht="26.25" x14ac:dyDescent="0.25">
      <c r="A7" s="10" t="s">
        <v>4</v>
      </c>
      <c r="B7" s="13" t="s">
        <v>63</v>
      </c>
      <c r="C7" s="18">
        <f>C8+C22+C27+C44+C48</f>
        <v>7838749</v>
      </c>
      <c r="D7" s="18">
        <f>D8+D22+D27+D44+D48+D58</f>
        <v>8186327.3200000003</v>
      </c>
      <c r="E7" s="18">
        <f>E8+E22+E27+E44+E48+E58</f>
        <v>4278463.49</v>
      </c>
      <c r="F7" s="3">
        <f>E7/D7*100</f>
        <v>52.263528231363225</v>
      </c>
    </row>
    <row r="8" spans="1:10" x14ac:dyDescent="0.25">
      <c r="A8" s="10" t="s">
        <v>5</v>
      </c>
      <c r="B8" s="13" t="s">
        <v>64</v>
      </c>
      <c r="C8" s="18">
        <f>C9</f>
        <v>687269</v>
      </c>
      <c r="D8" s="18">
        <f t="shared" ref="D8:E8" si="0">D9</f>
        <v>687269</v>
      </c>
      <c r="E8" s="18">
        <f t="shared" si="0"/>
        <v>514174.14000000007</v>
      </c>
      <c r="F8" s="3">
        <f t="shared" ref="F8:F65" si="1">E8/D8*100</f>
        <v>74.814103356909754</v>
      </c>
    </row>
    <row r="9" spans="1:10" ht="20.25" customHeight="1" x14ac:dyDescent="0.25">
      <c r="A9" s="5" t="s">
        <v>6</v>
      </c>
      <c r="B9" s="8" t="s">
        <v>65</v>
      </c>
      <c r="C9" s="16">
        <f>C10+C14+C18</f>
        <v>687269</v>
      </c>
      <c r="D9" s="16">
        <f t="shared" ref="D9:E9" si="2">D10+D14+D18</f>
        <v>687269</v>
      </c>
      <c r="E9" s="16">
        <f t="shared" si="2"/>
        <v>514174.14000000007</v>
      </c>
      <c r="F9" s="6">
        <f t="shared" si="1"/>
        <v>74.814103356909754</v>
      </c>
    </row>
    <row r="10" spans="1:10" ht="91.5" customHeight="1" x14ac:dyDescent="0.25">
      <c r="A10" s="5" t="s">
        <v>7</v>
      </c>
      <c r="B10" s="8" t="s">
        <v>66</v>
      </c>
      <c r="C10" s="16">
        <f>C11+C12+C13</f>
        <v>633359</v>
      </c>
      <c r="D10" s="16">
        <f t="shared" ref="D10:E10" si="3">D11+D12+D13</f>
        <v>633359</v>
      </c>
      <c r="E10" s="16">
        <f t="shared" si="3"/>
        <v>473466.68000000005</v>
      </c>
      <c r="F10" s="6">
        <f t="shared" si="1"/>
        <v>74.754867302746163</v>
      </c>
    </row>
    <row r="11" spans="1:10" ht="118.5" customHeight="1" x14ac:dyDescent="0.25">
      <c r="A11" s="5" t="s">
        <v>8</v>
      </c>
      <c r="B11" s="8" t="s">
        <v>67</v>
      </c>
      <c r="C11" s="16">
        <v>625359</v>
      </c>
      <c r="D11" s="21">
        <v>625359</v>
      </c>
      <c r="E11" s="21">
        <v>470564.89</v>
      </c>
      <c r="F11" s="6">
        <f t="shared" si="1"/>
        <v>75.247160431048414</v>
      </c>
    </row>
    <row r="12" spans="1:10" ht="99" customHeight="1" x14ac:dyDescent="0.25">
      <c r="A12" s="5" t="s">
        <v>9</v>
      </c>
      <c r="B12" s="8" t="s">
        <v>68</v>
      </c>
      <c r="C12" s="16">
        <v>5000</v>
      </c>
      <c r="D12" s="21">
        <v>5000</v>
      </c>
      <c r="E12" s="21">
        <v>2716.2</v>
      </c>
      <c r="F12" s="6">
        <f t="shared" si="1"/>
        <v>54.323999999999998</v>
      </c>
    </row>
    <row r="13" spans="1:10" ht="121.5" customHeight="1" x14ac:dyDescent="0.25">
      <c r="A13" s="5" t="s">
        <v>10</v>
      </c>
      <c r="B13" s="8" t="s">
        <v>69</v>
      </c>
      <c r="C13" s="16">
        <v>3000</v>
      </c>
      <c r="D13" s="21">
        <v>3000</v>
      </c>
      <c r="E13" s="21">
        <v>185.59</v>
      </c>
      <c r="F13" s="6">
        <f t="shared" si="1"/>
        <v>6.1863333333333337</v>
      </c>
    </row>
    <row r="14" spans="1:10" ht="111.75" customHeight="1" x14ac:dyDescent="0.25">
      <c r="A14" s="5" t="s">
        <v>11</v>
      </c>
      <c r="B14" s="8" t="s">
        <v>70</v>
      </c>
      <c r="C14" s="16">
        <f>C15+C16+C17</f>
        <v>47800</v>
      </c>
      <c r="D14" s="16">
        <f t="shared" ref="D14:E14" si="4">D15+D16+D17</f>
        <v>47800</v>
      </c>
      <c r="E14" s="16">
        <f t="shared" si="4"/>
        <v>34449.08</v>
      </c>
      <c r="F14" s="6">
        <f t="shared" si="1"/>
        <v>72.069205020920506</v>
      </c>
    </row>
    <row r="15" spans="1:10" ht="150.75" customHeight="1" x14ac:dyDescent="0.25">
      <c r="A15" s="5" t="s">
        <v>12</v>
      </c>
      <c r="B15" s="8" t="s">
        <v>71</v>
      </c>
      <c r="C15" s="16">
        <v>47700</v>
      </c>
      <c r="D15" s="21">
        <v>47650</v>
      </c>
      <c r="E15" s="21">
        <v>34351.160000000003</v>
      </c>
      <c r="F15" s="6">
        <f t="shared" si="1"/>
        <v>72.090577124868844</v>
      </c>
    </row>
    <row r="16" spans="1:10" ht="126.75" customHeight="1" x14ac:dyDescent="0.25">
      <c r="A16" s="5" t="s">
        <v>13</v>
      </c>
      <c r="B16" s="8" t="s">
        <v>72</v>
      </c>
      <c r="C16" s="16">
        <v>50</v>
      </c>
      <c r="D16" s="21">
        <v>50</v>
      </c>
      <c r="E16" s="21">
        <v>9.3800000000000008</v>
      </c>
      <c r="F16" s="6">
        <f t="shared" si="1"/>
        <v>18.760000000000002</v>
      </c>
    </row>
    <row r="17" spans="1:6" ht="144.75" customHeight="1" x14ac:dyDescent="0.25">
      <c r="A17" s="5" t="s">
        <v>14</v>
      </c>
      <c r="B17" s="8" t="s">
        <v>73</v>
      </c>
      <c r="C17" s="16">
        <v>50</v>
      </c>
      <c r="D17" s="21">
        <v>100</v>
      </c>
      <c r="E17" s="21">
        <v>88.54</v>
      </c>
      <c r="F17" s="6">
        <f t="shared" si="1"/>
        <v>88.54</v>
      </c>
    </row>
    <row r="18" spans="1:6" ht="52.5" customHeight="1" x14ac:dyDescent="0.25">
      <c r="A18" s="5" t="s">
        <v>15</v>
      </c>
      <c r="B18" s="8" t="s">
        <v>74</v>
      </c>
      <c r="C18" s="16">
        <f>C19+C20+C21</f>
        <v>6110</v>
      </c>
      <c r="D18" s="16">
        <f>D19+D20+D21</f>
        <v>6110</v>
      </c>
      <c r="E18" s="16">
        <f>E19+E20+E21</f>
        <v>6258.38</v>
      </c>
      <c r="F18" s="6">
        <f t="shared" si="1"/>
        <v>102.42847790507366</v>
      </c>
    </row>
    <row r="19" spans="1:6" ht="84.75" customHeight="1" x14ac:dyDescent="0.25">
      <c r="A19" s="5" t="s">
        <v>16</v>
      </c>
      <c r="B19" s="8" t="s">
        <v>75</v>
      </c>
      <c r="C19" s="16">
        <v>5940</v>
      </c>
      <c r="D19" s="21">
        <v>5940</v>
      </c>
      <c r="E19" s="21">
        <v>6181.35</v>
      </c>
      <c r="F19" s="6">
        <f t="shared" si="1"/>
        <v>104.06313131313132</v>
      </c>
    </row>
    <row r="20" spans="1:6" ht="63.75" customHeight="1" x14ac:dyDescent="0.25">
      <c r="A20" s="5" t="s">
        <v>17</v>
      </c>
      <c r="B20" s="8" t="s">
        <v>76</v>
      </c>
      <c r="C20" s="16">
        <v>30</v>
      </c>
      <c r="D20" s="21">
        <v>30</v>
      </c>
      <c r="E20" s="21">
        <v>17.29</v>
      </c>
      <c r="F20" s="6">
        <f t="shared" si="1"/>
        <v>57.633333333333326</v>
      </c>
    </row>
    <row r="21" spans="1:6" ht="87" customHeight="1" x14ac:dyDescent="0.25">
      <c r="A21" s="5" t="s">
        <v>18</v>
      </c>
      <c r="B21" s="8" t="s">
        <v>77</v>
      </c>
      <c r="C21" s="16">
        <v>140</v>
      </c>
      <c r="D21" s="21">
        <v>140</v>
      </c>
      <c r="E21" s="21">
        <v>59.74</v>
      </c>
      <c r="F21" s="6">
        <f t="shared" ref="F21" si="5">E21/D21*100</f>
        <v>42.671428571428571</v>
      </c>
    </row>
    <row r="22" spans="1:6" ht="27.75" customHeight="1" x14ac:dyDescent="0.25">
      <c r="A22" s="10" t="s">
        <v>19</v>
      </c>
      <c r="B22" s="13" t="s">
        <v>78</v>
      </c>
      <c r="C22" s="18">
        <f>C23</f>
        <v>15480</v>
      </c>
      <c r="D22" s="18">
        <f t="shared" ref="D22:E23" si="6">D23</f>
        <v>0</v>
      </c>
      <c r="E22" s="18">
        <f t="shared" si="6"/>
        <v>0</v>
      </c>
      <c r="F22" s="3">
        <v>0</v>
      </c>
    </row>
    <row r="23" spans="1:6" ht="15" customHeight="1" x14ac:dyDescent="0.25">
      <c r="A23" s="5" t="s">
        <v>20</v>
      </c>
      <c r="B23" s="8" t="s">
        <v>79</v>
      </c>
      <c r="C23" s="16">
        <f>C24</f>
        <v>15480</v>
      </c>
      <c r="D23" s="16">
        <f t="shared" si="6"/>
        <v>0</v>
      </c>
      <c r="E23" s="16">
        <f t="shared" si="6"/>
        <v>0</v>
      </c>
      <c r="F23" s="6">
        <v>0</v>
      </c>
    </row>
    <row r="24" spans="1:6" ht="17.25" customHeight="1" x14ac:dyDescent="0.25">
      <c r="A24" s="5" t="s">
        <v>21</v>
      </c>
      <c r="B24" s="8" t="s">
        <v>79</v>
      </c>
      <c r="C24" s="16">
        <f>C25+C26</f>
        <v>15480</v>
      </c>
      <c r="D24" s="16">
        <f t="shared" ref="D24:E24" si="7">D25+D26</f>
        <v>0</v>
      </c>
      <c r="E24" s="16">
        <f t="shared" si="7"/>
        <v>0</v>
      </c>
      <c r="F24" s="6">
        <v>0</v>
      </c>
    </row>
    <row r="25" spans="1:6" ht="52.5" customHeight="1" x14ac:dyDescent="0.25">
      <c r="A25" s="5" t="s">
        <v>22</v>
      </c>
      <c r="B25" s="8" t="s">
        <v>80</v>
      </c>
      <c r="C25" s="16">
        <v>15400</v>
      </c>
      <c r="D25" s="21">
        <v>0</v>
      </c>
      <c r="E25" s="21">
        <v>0</v>
      </c>
      <c r="F25" s="6">
        <v>0</v>
      </c>
    </row>
    <row r="26" spans="1:6" ht="27.75" customHeight="1" x14ac:dyDescent="0.25">
      <c r="A26" s="5" t="s">
        <v>23</v>
      </c>
      <c r="B26" s="8" t="s">
        <v>81</v>
      </c>
      <c r="C26" s="16">
        <v>80</v>
      </c>
      <c r="D26" s="21">
        <v>0</v>
      </c>
      <c r="E26" s="21">
        <v>0</v>
      </c>
      <c r="F26" s="6">
        <v>0</v>
      </c>
    </row>
    <row r="27" spans="1:6" ht="16.5" customHeight="1" x14ac:dyDescent="0.25">
      <c r="A27" s="10" t="s">
        <v>24</v>
      </c>
      <c r="B27" s="13" t="s">
        <v>82</v>
      </c>
      <c r="C27" s="18">
        <f>C28+C33</f>
        <v>6795000</v>
      </c>
      <c r="D27" s="18">
        <f t="shared" ref="D27:E27" si="8">D28+D33</f>
        <v>6795000</v>
      </c>
      <c r="E27" s="18">
        <f t="shared" si="8"/>
        <v>3405470.2199999997</v>
      </c>
      <c r="F27" s="3">
        <f t="shared" si="1"/>
        <v>50.117295364238416</v>
      </c>
    </row>
    <row r="28" spans="1:6" ht="21" customHeight="1" x14ac:dyDescent="0.25">
      <c r="A28" s="5" t="s">
        <v>25</v>
      </c>
      <c r="B28" s="8" t="s">
        <v>83</v>
      </c>
      <c r="C28" s="16">
        <f>C29</f>
        <v>1956000</v>
      </c>
      <c r="D28" s="16">
        <f t="shared" ref="D28:E28" si="9">D29</f>
        <v>1956000</v>
      </c>
      <c r="E28" s="16">
        <f t="shared" si="9"/>
        <v>615858</v>
      </c>
      <c r="F28" s="6">
        <f t="shared" si="1"/>
        <v>31.485582822085888</v>
      </c>
    </row>
    <row r="29" spans="1:6" ht="55.5" customHeight="1" x14ac:dyDescent="0.25">
      <c r="A29" s="5" t="s">
        <v>26</v>
      </c>
      <c r="B29" s="8" t="s">
        <v>84</v>
      </c>
      <c r="C29" s="16">
        <f>C30+C31+C32</f>
        <v>1956000</v>
      </c>
      <c r="D29" s="16">
        <f t="shared" ref="D29:E29" si="10">D30+D31+D32</f>
        <v>1956000</v>
      </c>
      <c r="E29" s="16">
        <f t="shared" si="10"/>
        <v>615858</v>
      </c>
      <c r="F29" s="6">
        <f t="shared" si="1"/>
        <v>31.485582822085888</v>
      </c>
    </row>
    <row r="30" spans="1:6" ht="87.75" customHeight="1" x14ac:dyDescent="0.25">
      <c r="A30" s="5" t="s">
        <v>27</v>
      </c>
      <c r="B30" s="8" t="s">
        <v>85</v>
      </c>
      <c r="C30" s="16">
        <v>1935926</v>
      </c>
      <c r="D30" s="21">
        <v>1935926</v>
      </c>
      <c r="E30" s="21">
        <v>610780.86</v>
      </c>
      <c r="F30" s="6">
        <f t="shared" si="1"/>
        <v>31.549804073089572</v>
      </c>
    </row>
    <row r="31" spans="1:6" ht="67.5" customHeight="1" x14ac:dyDescent="0.25">
      <c r="A31" s="5" t="s">
        <v>28</v>
      </c>
      <c r="B31" s="8" t="s">
        <v>86</v>
      </c>
      <c r="C31" s="16">
        <v>20000</v>
      </c>
      <c r="D31" s="21">
        <v>20000</v>
      </c>
      <c r="E31" s="21">
        <v>5077.1400000000003</v>
      </c>
      <c r="F31" s="6">
        <f t="shared" si="1"/>
        <v>25.3857</v>
      </c>
    </row>
    <row r="32" spans="1:6" ht="60.75" customHeight="1" x14ac:dyDescent="0.25">
      <c r="A32" s="5" t="s">
        <v>29</v>
      </c>
      <c r="B32" s="8" t="s">
        <v>87</v>
      </c>
      <c r="C32" s="16">
        <v>74</v>
      </c>
      <c r="D32" s="21">
        <v>74</v>
      </c>
      <c r="E32" s="21">
        <v>0</v>
      </c>
      <c r="F32" s="6">
        <v>0</v>
      </c>
    </row>
    <row r="33" spans="1:6" ht="15" customHeight="1" x14ac:dyDescent="0.25">
      <c r="A33" s="5" t="s">
        <v>30</v>
      </c>
      <c r="B33" s="8" t="s">
        <v>88</v>
      </c>
      <c r="C33" s="16">
        <f>C34+C39</f>
        <v>4839000</v>
      </c>
      <c r="D33" s="16">
        <f t="shared" ref="D33:E33" si="11">D34+D39</f>
        <v>4839000</v>
      </c>
      <c r="E33" s="16">
        <f t="shared" si="11"/>
        <v>2789612.2199999997</v>
      </c>
      <c r="F33" s="6">
        <f t="shared" si="1"/>
        <v>57.648526968381894</v>
      </c>
    </row>
    <row r="34" spans="1:6" ht="18" customHeight="1" x14ac:dyDescent="0.25">
      <c r="A34" s="5" t="s">
        <v>106</v>
      </c>
      <c r="B34" s="8" t="s">
        <v>89</v>
      </c>
      <c r="C34" s="16">
        <f>C35</f>
        <v>1445000</v>
      </c>
      <c r="D34" s="16">
        <f t="shared" ref="D34:E34" si="12">D35</f>
        <v>1445000</v>
      </c>
      <c r="E34" s="16">
        <f t="shared" si="12"/>
        <v>1352546.28</v>
      </c>
      <c r="F34" s="6">
        <f t="shared" si="1"/>
        <v>93.601818685121103</v>
      </c>
    </row>
    <row r="35" spans="1:6" ht="39.75" customHeight="1" x14ac:dyDescent="0.25">
      <c r="A35" s="5" t="s">
        <v>31</v>
      </c>
      <c r="B35" s="8" t="s">
        <v>90</v>
      </c>
      <c r="C35" s="16">
        <f>C36+C37+C38</f>
        <v>1445000</v>
      </c>
      <c r="D35" s="16">
        <f t="shared" ref="D35:E35" si="13">D36+D37+D38</f>
        <v>1445000</v>
      </c>
      <c r="E35" s="16">
        <f t="shared" si="13"/>
        <v>1352546.28</v>
      </c>
      <c r="F35" s="6">
        <f t="shared" si="1"/>
        <v>93.601818685121103</v>
      </c>
    </row>
    <row r="36" spans="1:6" ht="78" customHeight="1" x14ac:dyDescent="0.25">
      <c r="A36" s="5" t="s">
        <v>32</v>
      </c>
      <c r="B36" s="8" t="s">
        <v>91</v>
      </c>
      <c r="C36" s="16">
        <v>1430000</v>
      </c>
      <c r="D36" s="21">
        <v>1430000</v>
      </c>
      <c r="E36" s="21">
        <v>1350541.36</v>
      </c>
      <c r="F36" s="6">
        <f t="shared" si="1"/>
        <v>94.443451748251746</v>
      </c>
    </row>
    <row r="37" spans="1:6" ht="50.25" customHeight="1" x14ac:dyDescent="0.25">
      <c r="A37" s="5" t="s">
        <v>33</v>
      </c>
      <c r="B37" s="8" t="s">
        <v>92</v>
      </c>
      <c r="C37" s="16">
        <v>13000</v>
      </c>
      <c r="D37" s="21">
        <v>13000</v>
      </c>
      <c r="E37" s="21">
        <v>2004.92</v>
      </c>
      <c r="F37" s="6">
        <f t="shared" si="1"/>
        <v>15.422461538461537</v>
      </c>
    </row>
    <row r="38" spans="1:6" ht="72.75" customHeight="1" x14ac:dyDescent="0.25">
      <c r="A38" s="5" t="s">
        <v>34</v>
      </c>
      <c r="B38" s="8" t="s">
        <v>93</v>
      </c>
      <c r="C38" s="16">
        <v>2000</v>
      </c>
      <c r="D38" s="21">
        <v>2000</v>
      </c>
      <c r="E38" s="21">
        <v>0</v>
      </c>
      <c r="F38" s="6">
        <f t="shared" si="1"/>
        <v>0</v>
      </c>
    </row>
    <row r="39" spans="1:6" ht="19.5" customHeight="1" x14ac:dyDescent="0.25">
      <c r="A39" s="5" t="s">
        <v>35</v>
      </c>
      <c r="B39" s="8" t="s">
        <v>94</v>
      </c>
      <c r="C39" s="16">
        <f>C40</f>
        <v>3394000</v>
      </c>
      <c r="D39" s="16">
        <f t="shared" ref="D39:E39" si="14">D40</f>
        <v>3394000</v>
      </c>
      <c r="E39" s="16">
        <f t="shared" si="14"/>
        <v>1437065.94</v>
      </c>
      <c r="F39" s="6">
        <f t="shared" si="1"/>
        <v>42.341365350618737</v>
      </c>
    </row>
    <row r="40" spans="1:6" ht="45" customHeight="1" x14ac:dyDescent="0.25">
      <c r="A40" s="5" t="s">
        <v>36</v>
      </c>
      <c r="B40" s="8" t="s">
        <v>95</v>
      </c>
      <c r="C40" s="16">
        <f>C41+C42+C43</f>
        <v>3394000</v>
      </c>
      <c r="D40" s="16">
        <f t="shared" ref="D40:E40" si="15">D41+D42+D43</f>
        <v>3394000</v>
      </c>
      <c r="E40" s="16">
        <f t="shared" si="15"/>
        <v>1437065.94</v>
      </c>
      <c r="F40" s="6">
        <f t="shared" si="1"/>
        <v>42.341365350618737</v>
      </c>
    </row>
    <row r="41" spans="1:6" ht="78.75" customHeight="1" x14ac:dyDescent="0.25">
      <c r="A41" s="5" t="s">
        <v>37</v>
      </c>
      <c r="B41" s="8" t="s">
        <v>96</v>
      </c>
      <c r="C41" s="16">
        <v>3360000</v>
      </c>
      <c r="D41" s="21">
        <v>3360000</v>
      </c>
      <c r="E41" s="21">
        <v>1414393.2</v>
      </c>
      <c r="F41" s="6">
        <f t="shared" si="1"/>
        <v>42.095035714285714</v>
      </c>
    </row>
    <row r="42" spans="1:6" ht="48.75" customHeight="1" x14ac:dyDescent="0.25">
      <c r="A42" s="5" t="s">
        <v>38</v>
      </c>
      <c r="B42" s="8" t="s">
        <v>97</v>
      </c>
      <c r="C42" s="16">
        <v>33000</v>
      </c>
      <c r="D42" s="21">
        <v>33000</v>
      </c>
      <c r="E42" s="21">
        <v>22672.74</v>
      </c>
      <c r="F42" s="6">
        <f t="shared" si="1"/>
        <v>68.705272727272742</v>
      </c>
    </row>
    <row r="43" spans="1:6" ht="80.25" customHeight="1" x14ac:dyDescent="0.25">
      <c r="A43" s="5" t="s">
        <v>39</v>
      </c>
      <c r="B43" s="8" t="s">
        <v>98</v>
      </c>
      <c r="C43" s="16">
        <v>1000</v>
      </c>
      <c r="D43" s="21">
        <v>1000</v>
      </c>
      <c r="E43" s="21">
        <v>0</v>
      </c>
      <c r="F43" s="6">
        <v>0</v>
      </c>
    </row>
    <row r="44" spans="1:6" ht="15" customHeight="1" x14ac:dyDescent="0.25">
      <c r="A44" s="10" t="s">
        <v>40</v>
      </c>
      <c r="B44" s="13" t="s">
        <v>99</v>
      </c>
      <c r="C44" s="18">
        <f>C45</f>
        <v>1000</v>
      </c>
      <c r="D44" s="18">
        <f t="shared" ref="D44:E46" si="16">D45</f>
        <v>1000</v>
      </c>
      <c r="E44" s="18">
        <f t="shared" si="16"/>
        <v>0</v>
      </c>
      <c r="F44" s="3">
        <f t="shared" si="1"/>
        <v>0</v>
      </c>
    </row>
    <row r="45" spans="1:6" ht="54" customHeight="1" x14ac:dyDescent="0.25">
      <c r="A45" s="5" t="s">
        <v>41</v>
      </c>
      <c r="B45" s="8" t="s">
        <v>100</v>
      </c>
      <c r="C45" s="16">
        <f>C46</f>
        <v>1000</v>
      </c>
      <c r="D45" s="16">
        <f t="shared" si="16"/>
        <v>1000</v>
      </c>
      <c r="E45" s="16">
        <f t="shared" si="16"/>
        <v>0</v>
      </c>
      <c r="F45" s="6">
        <f t="shared" si="1"/>
        <v>0</v>
      </c>
    </row>
    <row r="46" spans="1:6" ht="89.25" customHeight="1" x14ac:dyDescent="0.25">
      <c r="A46" s="5" t="s">
        <v>42</v>
      </c>
      <c r="B46" s="8" t="s">
        <v>101</v>
      </c>
      <c r="C46" s="16">
        <f>C47</f>
        <v>1000</v>
      </c>
      <c r="D46" s="16">
        <f t="shared" si="16"/>
        <v>1000</v>
      </c>
      <c r="E46" s="16">
        <f t="shared" si="16"/>
        <v>0</v>
      </c>
      <c r="F46" s="6">
        <f t="shared" si="1"/>
        <v>0</v>
      </c>
    </row>
    <row r="47" spans="1:6" ht="52.5" customHeight="1" x14ac:dyDescent="0.25">
      <c r="A47" s="5" t="s">
        <v>43</v>
      </c>
      <c r="B47" s="8" t="s">
        <v>107</v>
      </c>
      <c r="C47" s="16">
        <v>1000</v>
      </c>
      <c r="D47" s="21">
        <v>1000</v>
      </c>
      <c r="E47" s="21">
        <v>0</v>
      </c>
      <c r="F47" s="6">
        <f t="shared" si="1"/>
        <v>0</v>
      </c>
    </row>
    <row r="48" spans="1:6" ht="57" customHeight="1" x14ac:dyDescent="0.25">
      <c r="A48" s="10" t="s">
        <v>44</v>
      </c>
      <c r="B48" s="13" t="s">
        <v>102</v>
      </c>
      <c r="C48" s="18">
        <f>C49+C52+C55</f>
        <v>340000</v>
      </c>
      <c r="D48" s="18">
        <f>D49+D52+D55</f>
        <v>601584</v>
      </c>
      <c r="E48" s="18">
        <f>E49+E52+E55</f>
        <v>297425.18</v>
      </c>
      <c r="F48" s="3">
        <f t="shared" si="1"/>
        <v>49.440340833532801</v>
      </c>
    </row>
    <row r="49" spans="1:6" ht="101.25" customHeight="1" x14ac:dyDescent="0.25">
      <c r="A49" s="5" t="s">
        <v>45</v>
      </c>
      <c r="B49" s="8" t="s">
        <v>103</v>
      </c>
      <c r="C49" s="16">
        <f>C50</f>
        <v>172600</v>
      </c>
      <c r="D49" s="16">
        <f t="shared" ref="D49:E50" si="17">D50</f>
        <v>441584</v>
      </c>
      <c r="E49" s="16">
        <f t="shared" si="17"/>
        <v>243546</v>
      </c>
      <c r="F49" s="6">
        <f t="shared" si="1"/>
        <v>55.152813507735786</v>
      </c>
    </row>
    <row r="50" spans="1:6" ht="87.75" customHeight="1" x14ac:dyDescent="0.25">
      <c r="A50" s="5" t="s">
        <v>46</v>
      </c>
      <c r="B50" s="8" t="s">
        <v>104</v>
      </c>
      <c r="C50" s="16">
        <f>C51</f>
        <v>172600</v>
      </c>
      <c r="D50" s="16">
        <f t="shared" si="17"/>
        <v>441584</v>
      </c>
      <c r="E50" s="16">
        <f t="shared" si="17"/>
        <v>243546</v>
      </c>
      <c r="F50" s="6">
        <f t="shared" si="1"/>
        <v>55.152813507735786</v>
      </c>
    </row>
    <row r="51" spans="1:6" ht="74.25" customHeight="1" x14ac:dyDescent="0.25">
      <c r="A51" s="5" t="s">
        <v>47</v>
      </c>
      <c r="B51" s="8" t="s">
        <v>105</v>
      </c>
      <c r="C51" s="16">
        <v>172600</v>
      </c>
      <c r="D51" s="21">
        <v>441584</v>
      </c>
      <c r="E51" s="21">
        <v>243546</v>
      </c>
      <c r="F51" s="6">
        <f t="shared" si="1"/>
        <v>55.152813507735786</v>
      </c>
    </row>
    <row r="52" spans="1:6" ht="27.75" customHeight="1" x14ac:dyDescent="0.25">
      <c r="A52" s="5" t="s">
        <v>109</v>
      </c>
      <c r="B52" s="20" t="s">
        <v>110</v>
      </c>
      <c r="C52" s="16">
        <f>C53</f>
        <v>7400</v>
      </c>
      <c r="D52" s="16">
        <v>0</v>
      </c>
      <c r="E52" s="16">
        <f t="shared" ref="E52:E53" si="18">E53</f>
        <v>0</v>
      </c>
      <c r="F52" s="6">
        <v>0</v>
      </c>
    </row>
    <row r="53" spans="1:6" ht="54.75" customHeight="1" x14ac:dyDescent="0.25">
      <c r="A53" s="5" t="s">
        <v>111</v>
      </c>
      <c r="B53" s="8" t="s">
        <v>112</v>
      </c>
      <c r="C53" s="16">
        <f>C54</f>
        <v>7400</v>
      </c>
      <c r="D53" s="16">
        <v>0</v>
      </c>
      <c r="E53" s="16">
        <f t="shared" si="18"/>
        <v>0</v>
      </c>
      <c r="F53" s="6">
        <v>0</v>
      </c>
    </row>
    <row r="54" spans="1:6" ht="63.75" customHeight="1" x14ac:dyDescent="0.25">
      <c r="A54" s="5" t="s">
        <v>113</v>
      </c>
      <c r="B54" s="8" t="s">
        <v>114</v>
      </c>
      <c r="C54" s="16">
        <v>7400</v>
      </c>
      <c r="D54" s="21">
        <v>0</v>
      </c>
      <c r="E54" s="21">
        <v>0</v>
      </c>
      <c r="F54" s="6">
        <v>0</v>
      </c>
    </row>
    <row r="55" spans="1:6" ht="83.25" customHeight="1" x14ac:dyDescent="0.25">
      <c r="A55" s="5" t="s">
        <v>115</v>
      </c>
      <c r="B55" s="8" t="s">
        <v>116</v>
      </c>
      <c r="C55" s="16">
        <f>C56</f>
        <v>160000</v>
      </c>
      <c r="D55" s="16">
        <f t="shared" ref="D55:E56" si="19">D56</f>
        <v>160000</v>
      </c>
      <c r="E55" s="16">
        <f t="shared" si="19"/>
        <v>53879.18</v>
      </c>
      <c r="F55" s="6">
        <f t="shared" si="1"/>
        <v>33.674487499999998</v>
      </c>
    </row>
    <row r="56" spans="1:6" ht="84" customHeight="1" x14ac:dyDescent="0.25">
      <c r="A56" s="5" t="s">
        <v>117</v>
      </c>
      <c r="B56" s="8" t="s">
        <v>118</v>
      </c>
      <c r="C56" s="16">
        <f>C57</f>
        <v>160000</v>
      </c>
      <c r="D56" s="16">
        <f t="shared" si="19"/>
        <v>160000</v>
      </c>
      <c r="E56" s="16">
        <f t="shared" si="19"/>
        <v>53879.18</v>
      </c>
      <c r="F56" s="6">
        <f t="shared" si="1"/>
        <v>33.674487499999998</v>
      </c>
    </row>
    <row r="57" spans="1:6" ht="84.75" x14ac:dyDescent="0.25">
      <c r="A57" s="5" t="s">
        <v>119</v>
      </c>
      <c r="B57" s="8" t="s">
        <v>120</v>
      </c>
      <c r="C57" s="16">
        <v>160000</v>
      </c>
      <c r="D57" s="21">
        <v>160000</v>
      </c>
      <c r="E57" s="21">
        <v>53879.18</v>
      </c>
      <c r="F57" s="6">
        <f t="shared" si="1"/>
        <v>33.674487499999998</v>
      </c>
    </row>
    <row r="58" spans="1:6" ht="39" x14ac:dyDescent="0.25">
      <c r="A58" s="10" t="s">
        <v>122</v>
      </c>
      <c r="B58" s="13" t="s">
        <v>123</v>
      </c>
      <c r="C58" s="18">
        <f>C59</f>
        <v>0</v>
      </c>
      <c r="D58" s="18">
        <f t="shared" ref="D58:E60" si="20">D59</f>
        <v>101474.32</v>
      </c>
      <c r="E58" s="18">
        <f t="shared" si="20"/>
        <v>61393.95</v>
      </c>
      <c r="F58" s="6">
        <f t="shared" si="1"/>
        <v>60.501957539602138</v>
      </c>
    </row>
    <row r="59" spans="1:6" x14ac:dyDescent="0.25">
      <c r="A59" s="5" t="s">
        <v>125</v>
      </c>
      <c r="B59" s="8" t="s">
        <v>124</v>
      </c>
      <c r="C59" s="16">
        <f>C60</f>
        <v>0</v>
      </c>
      <c r="D59" s="16">
        <f t="shared" si="20"/>
        <v>101474.32</v>
      </c>
      <c r="E59" s="16">
        <f t="shared" si="20"/>
        <v>61393.95</v>
      </c>
      <c r="F59" s="6">
        <f t="shared" si="1"/>
        <v>60.501957539602138</v>
      </c>
    </row>
    <row r="60" spans="1:6" ht="36.75" x14ac:dyDescent="0.25">
      <c r="A60" s="5" t="s">
        <v>126</v>
      </c>
      <c r="B60" s="8" t="s">
        <v>127</v>
      </c>
      <c r="C60" s="16">
        <f>C61</f>
        <v>0</v>
      </c>
      <c r="D60" s="16">
        <f t="shared" si="20"/>
        <v>101474.32</v>
      </c>
      <c r="E60" s="16">
        <f t="shared" si="20"/>
        <v>61393.95</v>
      </c>
      <c r="F60" s="6">
        <f t="shared" si="1"/>
        <v>60.501957539602138</v>
      </c>
    </row>
    <row r="61" spans="1:6" ht="36.75" x14ac:dyDescent="0.25">
      <c r="A61" s="5" t="s">
        <v>128</v>
      </c>
      <c r="B61" s="8" t="s">
        <v>129</v>
      </c>
      <c r="C61" s="16">
        <v>0</v>
      </c>
      <c r="D61" s="21">
        <v>101474.32</v>
      </c>
      <c r="E61" s="21">
        <v>61393.95</v>
      </c>
      <c r="F61" s="6">
        <f t="shared" si="1"/>
        <v>60.501957539602138</v>
      </c>
    </row>
    <row r="62" spans="1:6" ht="20.25" customHeight="1" x14ac:dyDescent="0.25">
      <c r="A62" s="14" t="s">
        <v>48</v>
      </c>
      <c r="B62" s="14" t="s">
        <v>49</v>
      </c>
      <c r="C62" s="18">
        <f>C63</f>
        <v>1468704</v>
      </c>
      <c r="D62" s="18">
        <f t="shared" ref="D62:E62" si="21">D63</f>
        <v>1292299.1100000001</v>
      </c>
      <c r="E62" s="18">
        <f t="shared" si="21"/>
        <v>1085680.03</v>
      </c>
      <c r="F62" s="3">
        <f t="shared" si="1"/>
        <v>84.011512628837139</v>
      </c>
    </row>
    <row r="63" spans="1:6" ht="39.75" customHeight="1" x14ac:dyDescent="0.25">
      <c r="A63" s="14" t="s">
        <v>50</v>
      </c>
      <c r="B63" s="14" t="s">
        <v>51</v>
      </c>
      <c r="C63" s="18">
        <f>C64+C70</f>
        <v>1468704</v>
      </c>
      <c r="D63" s="18">
        <f>D64+D70+D67</f>
        <v>1292299.1100000001</v>
      </c>
      <c r="E63" s="18">
        <f>E64+E70+E67</f>
        <v>1085680.03</v>
      </c>
      <c r="F63" s="3">
        <f t="shared" si="1"/>
        <v>84.011512628837139</v>
      </c>
    </row>
    <row r="64" spans="1:6" ht="39" customHeight="1" x14ac:dyDescent="0.25">
      <c r="A64" s="14" t="s">
        <v>53</v>
      </c>
      <c r="B64" s="14" t="s">
        <v>52</v>
      </c>
      <c r="C64" s="18">
        <f>C65</f>
        <v>198263</v>
      </c>
      <c r="D64" s="18">
        <f t="shared" ref="D64:E65" si="22">D65</f>
        <v>198263</v>
      </c>
      <c r="E64" s="18">
        <f t="shared" si="22"/>
        <v>148697.25</v>
      </c>
      <c r="F64" s="3">
        <f t="shared" si="1"/>
        <v>75</v>
      </c>
    </row>
    <row r="65" spans="1:6" ht="42" customHeight="1" x14ac:dyDescent="0.25">
      <c r="A65" s="9" t="s">
        <v>54</v>
      </c>
      <c r="B65" s="9" t="s">
        <v>55</v>
      </c>
      <c r="C65" s="16">
        <f>C66</f>
        <v>198263</v>
      </c>
      <c r="D65" s="16">
        <f t="shared" si="22"/>
        <v>198263</v>
      </c>
      <c r="E65" s="16">
        <v>148697.25</v>
      </c>
      <c r="F65" s="6">
        <f t="shared" si="1"/>
        <v>75</v>
      </c>
    </row>
    <row r="66" spans="1:6" ht="52.5" customHeight="1" x14ac:dyDescent="0.25">
      <c r="A66" s="9" t="s">
        <v>57</v>
      </c>
      <c r="B66" s="9" t="s">
        <v>56</v>
      </c>
      <c r="C66" s="16">
        <v>198263</v>
      </c>
      <c r="D66" s="21">
        <v>198263</v>
      </c>
      <c r="E66" s="21">
        <v>148697.25</v>
      </c>
      <c r="F66" s="6">
        <f t="shared" ref="F66:F72" si="23">E66/D66*100</f>
        <v>75</v>
      </c>
    </row>
    <row r="67" spans="1:6" ht="52.5" customHeight="1" x14ac:dyDescent="0.25">
      <c r="A67" s="22" t="s">
        <v>130</v>
      </c>
      <c r="B67" s="23" t="s">
        <v>131</v>
      </c>
      <c r="C67" s="24">
        <f t="shared" ref="C67:E68" si="24">C68</f>
        <v>0</v>
      </c>
      <c r="D67" s="25">
        <f t="shared" si="24"/>
        <v>25000</v>
      </c>
      <c r="E67" s="27" t="str">
        <f t="shared" si="24"/>
        <v>25000,00</v>
      </c>
      <c r="F67" s="6">
        <f t="shared" si="23"/>
        <v>100</v>
      </c>
    </row>
    <row r="68" spans="1:6" ht="52.5" customHeight="1" x14ac:dyDescent="0.25">
      <c r="A68" s="9" t="s">
        <v>132</v>
      </c>
      <c r="B68" s="9" t="s">
        <v>133</v>
      </c>
      <c r="C68" s="16">
        <f t="shared" si="24"/>
        <v>0</v>
      </c>
      <c r="D68" s="21">
        <f t="shared" si="24"/>
        <v>25000</v>
      </c>
      <c r="E68" s="26" t="str">
        <f t="shared" si="24"/>
        <v>25000,00</v>
      </c>
      <c r="F68" s="6">
        <f t="shared" si="23"/>
        <v>100</v>
      </c>
    </row>
    <row r="69" spans="1:6" ht="52.5" customHeight="1" x14ac:dyDescent="0.25">
      <c r="A69" s="9" t="s">
        <v>134</v>
      </c>
      <c r="B69" s="9" t="s">
        <v>135</v>
      </c>
      <c r="C69" s="16">
        <v>0</v>
      </c>
      <c r="D69" s="21">
        <v>25000</v>
      </c>
      <c r="E69" s="26" t="s">
        <v>136</v>
      </c>
      <c r="F69" s="6">
        <f t="shared" si="23"/>
        <v>100</v>
      </c>
    </row>
    <row r="70" spans="1:6" x14ac:dyDescent="0.25">
      <c r="A70" s="14" t="s">
        <v>137</v>
      </c>
      <c r="B70" s="14" t="s">
        <v>58</v>
      </c>
      <c r="C70" s="18">
        <f>C71</f>
        <v>1270441</v>
      </c>
      <c r="D70" s="18">
        <f t="shared" ref="D70:E71" si="25">D71</f>
        <v>1069036.1100000001</v>
      </c>
      <c r="E70" s="18">
        <f t="shared" si="25"/>
        <v>911982.78</v>
      </c>
      <c r="F70" s="3">
        <f t="shared" si="23"/>
        <v>85.308884467896974</v>
      </c>
    </row>
    <row r="71" spans="1:6" ht="60.75" x14ac:dyDescent="0.25">
      <c r="A71" s="9" t="s">
        <v>138</v>
      </c>
      <c r="B71" s="9" t="s">
        <v>59</v>
      </c>
      <c r="C71" s="16">
        <f>C72</f>
        <v>1270441</v>
      </c>
      <c r="D71" s="16">
        <f t="shared" si="25"/>
        <v>1069036.1100000001</v>
      </c>
      <c r="E71" s="16">
        <f t="shared" si="25"/>
        <v>911982.78</v>
      </c>
      <c r="F71" s="6">
        <f t="shared" si="23"/>
        <v>85.308884467896974</v>
      </c>
    </row>
    <row r="72" spans="1:6" ht="72.75" x14ac:dyDescent="0.25">
      <c r="A72" s="9" t="s">
        <v>139</v>
      </c>
      <c r="B72" s="9" t="s">
        <v>60</v>
      </c>
      <c r="C72" s="16">
        <v>1270441</v>
      </c>
      <c r="D72" s="21">
        <v>1069036.1100000001</v>
      </c>
      <c r="E72" s="21">
        <v>911982.78</v>
      </c>
      <c r="F72" s="6">
        <f t="shared" si="23"/>
        <v>85.308884467896974</v>
      </c>
    </row>
    <row r="73" spans="1:6" x14ac:dyDescent="0.25">
      <c r="A73" s="28" t="s">
        <v>108</v>
      </c>
      <c r="B73" s="29"/>
      <c r="C73" s="19">
        <f>C5</f>
        <v>9307453</v>
      </c>
      <c r="D73" s="19">
        <f>D5</f>
        <v>9478626.4299999997</v>
      </c>
      <c r="E73" s="19">
        <f>E5</f>
        <v>5364143.5200000005</v>
      </c>
      <c r="F73" s="15">
        <f>F5</f>
        <v>56.5919920952091</v>
      </c>
    </row>
    <row r="75" spans="1:6" ht="57" customHeight="1" x14ac:dyDescent="0.25"/>
  </sheetData>
  <mergeCells count="3">
    <mergeCell ref="A73:B73"/>
    <mergeCell ref="A2:F3"/>
    <mergeCell ref="E1:F1"/>
  </mergeCells>
  <pageMargins left="0.70866141732283472" right="0.70866141732283472" top="0.74803149606299213" bottom="0.74803149606299213" header="0.31496062992125984" footer="0.31496062992125984"/>
  <pageSetup paperSize="9" scale="70" fitToHeight="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2019-10-30T13:13:02Z</dcterms:modified>
</cp:coreProperties>
</file>