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0" windowHeight="1185" activeTab="0"/>
  </bookViews>
  <sheets>
    <sheet name="приложение 3" sheetId="1" r:id="rId1"/>
    <sheet name="приложение 4" sheetId="2" r:id="rId2"/>
  </sheets>
  <definedNames>
    <definedName name="_xlnm.Print_Titles" localSheetId="0">'приложение 3'!$6:$6</definedName>
  </definedNames>
  <calcPr fullCalcOnLoad="1"/>
</workbook>
</file>

<file path=xl/sharedStrings.xml><?xml version="1.0" encoding="utf-8"?>
<sst xmlns="http://schemas.openxmlformats.org/spreadsheetml/2006/main" count="1091" uniqueCount="172">
  <si>
    <t>0000000000</t>
  </si>
  <si>
    <t>000</t>
  </si>
  <si>
    <t xml:space="preserve">    ОБЩЕГОСУДАРСТВЕННЫЕ ВОПРОСЫ</t>
  </si>
  <si>
    <t>121</t>
  </si>
  <si>
    <t>129</t>
  </si>
  <si>
    <t>244</t>
  </si>
  <si>
    <t>852</t>
  </si>
  <si>
    <t>853</t>
  </si>
  <si>
    <t>540</t>
  </si>
  <si>
    <t xml:space="preserve">    НАЦИОНАЛЬНАЯ ОБОРОНА</t>
  </si>
  <si>
    <t xml:space="preserve">    НАЦИОНАЛЬНАЯ БЕЗОПАСНОСТЬ И ПРАВООХРАНИТЕЛЬНАЯ ДЕЯТЕЛЬНОСТЬ</t>
  </si>
  <si>
    <t xml:space="preserve">    НАЦИОНАЛЬНАЯ ЭКОНОМИКА</t>
  </si>
  <si>
    <t xml:space="preserve">    ЖИЛИЩНО-КОММУНАЛЬНОЕ ХОЗЯЙСТВО</t>
  </si>
  <si>
    <t xml:space="preserve">      Жилищное хозяйство</t>
  </si>
  <si>
    <t>851</t>
  </si>
  <si>
    <t xml:space="preserve">      Коммунальное хозяйство</t>
  </si>
  <si>
    <t xml:space="preserve">      Благоустройство</t>
  </si>
  <si>
    <t xml:space="preserve">    КУЛЬТУРА, КИНЕМАТОГРАФИЯ</t>
  </si>
  <si>
    <t xml:space="preserve">      Культура</t>
  </si>
  <si>
    <t xml:space="preserve">    СОЦИАЛЬНАЯ ПОЛИТИКА</t>
  </si>
  <si>
    <t xml:space="preserve">      Пенсионное обеспечение</t>
  </si>
  <si>
    <t>312</t>
  </si>
  <si>
    <t>Всего расходов: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</si>
  <si>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</si>
  <si>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</si>
  <si>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</si>
  <si>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Прочая закупка товаров, работ и услуг для обеспечения государственных (муниципальных) нужд</t>
  </si>
  <si>
    <t>Уплата иных платежей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</si>
  <si>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</si>
  <si>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Иные межбюджетные трансферты</t>
  </si>
  <si>
    <t>Мобилизационная и вневойсковая подготовка</t>
  </si>
  <si>
    <t>Обеспечение пожарной безопасности</t>
  </si>
  <si>
    <t>Дорожное хозяйство (дорожные фонды)</t>
  </si>
  <si>
    <t>Уплата налога на имущество организаций и земельного налога</t>
  </si>
  <si>
    <t>Иные пенсии, социальные доплаты к пенсиям</t>
  </si>
  <si>
    <t>850</t>
  </si>
  <si>
    <t>Уплата транспортного налога</t>
  </si>
  <si>
    <t>242</t>
  </si>
  <si>
    <t>Закупка товаров, работ и услуг в сфере информационно-коммуникационных технологий</t>
  </si>
  <si>
    <t>Другие общегосударственные вопросы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</si>
  <si>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сфере торгов</t>
  </si>
  <si>
    <t>Организация и обеспечение освещения улиц</t>
  </si>
  <si>
    <t>Руководство и управление в сфере установленных функций органов местного самоуправления</t>
  </si>
  <si>
    <t>Мероприятия в сфере пожарной безопасности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</si>
  <si>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электро-, тепло-, газо- и водоснабжения населения, водоотведения, снабжения населения топливом</t>
  </si>
  <si>
    <t>Мероприятия в сфере коммунального хозяйства</t>
  </si>
  <si>
    <t>Организация и содержание мест захоронения (кладбищ)</t>
  </si>
  <si>
    <t>Мероприятия по благоустройству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</si>
  <si>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</t>
  </si>
  <si>
    <t>Выплаты муниципальных пенсий (доплат к государственным пенсиям)</t>
  </si>
  <si>
    <t>Уплата налогов, сборов и иных обязательных платежей</t>
  </si>
  <si>
    <t>Реализация переданных полномочий по решению отдельных вопросов местного значения поселения в соответствии с заключенными соглашениями в части осуществления внешнего муниципального финансового контроля</t>
  </si>
  <si>
    <t xml:space="preserve">  Новодарковичская сельская администрация</t>
  </si>
  <si>
    <t>0100180040</t>
  </si>
  <si>
    <t>0100283360</t>
  </si>
  <si>
    <t>7000084200</t>
  </si>
  <si>
    <t>Членские взносы некоммерческим организациям</t>
  </si>
  <si>
    <t>0100381410</t>
  </si>
  <si>
    <t>0100484210</t>
  </si>
  <si>
    <t>0100551180</t>
  </si>
  <si>
    <t>Осуществление первичного воинского учета на территориях, где отсутствуют военные комиссариаты в рамках непрограмных федеральных органов исполнительной власти</t>
  </si>
  <si>
    <t>0100781140</t>
  </si>
  <si>
    <t>0200183730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</si>
  <si>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обеспечения проживающих в поселении и нуждающихся в жилых помещениях малоимущих граждан жилыми помещениями, организация содержания муниципального жилищного фонда</t>
  </si>
  <si>
    <t>7000083760</t>
  </si>
  <si>
    <t>7000083710</t>
  </si>
  <si>
    <t>0200881740</t>
  </si>
  <si>
    <t>0200783360</t>
  </si>
  <si>
    <t>0200381690</t>
  </si>
  <si>
    <t>0200581710</t>
  </si>
  <si>
    <t>0200681730</t>
  </si>
  <si>
    <t>0400281730</t>
  </si>
  <si>
    <t>0300184260</t>
  </si>
  <si>
    <t>0100882450</t>
  </si>
  <si>
    <t>Мероприятия по благоустройству (дворовые территории)</t>
  </si>
  <si>
    <t>00</t>
  </si>
  <si>
    <t>01</t>
  </si>
  <si>
    <t>02</t>
  </si>
  <si>
    <t>03</t>
  </si>
  <si>
    <t>04</t>
  </si>
  <si>
    <t>06</t>
  </si>
  <si>
    <t>13</t>
  </si>
  <si>
    <t>09</t>
  </si>
  <si>
    <t>10</t>
  </si>
  <si>
    <t>05</t>
  </si>
  <si>
    <t>08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</si>
  <si>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</si>
  <si>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0100980020</t>
  </si>
  <si>
    <t>Закупка товаров, работ, услуг в целях капитального ремонта государственного (муниципального) имущества</t>
  </si>
  <si>
    <t>243</t>
  </si>
  <si>
    <t>Иные выплаты персоналу государственных (муниципальных) органов, за исключением фонда оплаты труда</t>
  </si>
  <si>
    <t>122</t>
  </si>
  <si>
    <t>ВР</t>
  </si>
  <si>
    <t xml:space="preserve">
</t>
  </si>
  <si>
    <t>Наименование</t>
  </si>
  <si>
    <t>МП</t>
  </si>
  <si>
    <t>ППМП</t>
  </si>
  <si>
    <t>ОМ</t>
  </si>
  <si>
    <t>НР</t>
  </si>
  <si>
    <t>0</t>
  </si>
  <si>
    <t>80040</t>
  </si>
  <si>
    <t>83360</t>
  </si>
  <si>
    <t>81410</t>
  </si>
  <si>
    <t>84210</t>
  </si>
  <si>
    <t>51180</t>
  </si>
  <si>
    <t>07</t>
  </si>
  <si>
    <t>81140</t>
  </si>
  <si>
    <t>82450</t>
  </si>
  <si>
    <t>80020</t>
  </si>
  <si>
    <t>83730</t>
  </si>
  <si>
    <t>81690</t>
  </si>
  <si>
    <t>81710</t>
  </si>
  <si>
    <t>81740</t>
  </si>
  <si>
    <t>84260</t>
  </si>
  <si>
    <t>81730</t>
  </si>
  <si>
    <t>Непрограммная деятельность</t>
  </si>
  <si>
    <t>70</t>
  </si>
  <si>
    <t>84200</t>
  </si>
  <si>
    <t>83760</t>
  </si>
  <si>
    <t>83710</t>
  </si>
  <si>
    <t>200</t>
  </si>
  <si>
    <t>Закупка товаров, работ и услуг для обеспечения государственных (муниципальных) нужд</t>
  </si>
  <si>
    <t>Документ, учреждение</t>
  </si>
  <si>
    <t>Раздел</t>
  </si>
  <si>
    <t>Подраздел</t>
  </si>
  <si>
    <t>Целевая статья</t>
  </si>
  <si>
    <t>Расх.</t>
  </si>
  <si>
    <t xml:space="preserve">Оценка имущества, признание прав и регулирование отношений муниципальной собственности </t>
  </si>
  <si>
    <t>0101080900</t>
  </si>
  <si>
    <t>Эксплуатация и содержание имущества, находящегося в муниципальной собственности, арендованного недвижимого имущества</t>
  </si>
  <si>
    <t>0101180930</t>
  </si>
  <si>
    <t>Обеспечение сохранности автомобильных дорог местного значения и условий безопасности движения по ним</t>
  </si>
  <si>
    <t>02002S6170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</si>
  <si>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дорожного хозяйства</t>
  </si>
  <si>
    <t>Мероприятия по развитию культуры</t>
  </si>
  <si>
    <t>0300582400</t>
  </si>
  <si>
    <t>Кассовое исполнение, рублей</t>
  </si>
  <si>
    <t>Новодарковичская сельская администрация</t>
  </si>
  <si>
    <t>Мобилизационная подготовка экономики</t>
  </si>
  <si>
    <t>80900</t>
  </si>
  <si>
    <t>11</t>
  </si>
  <si>
    <t>80930</t>
  </si>
  <si>
    <t>Обеспечение сохранности автомобильных дорог местного значения и условий безопасности движения по ним (областной и районный бюджет)</t>
  </si>
  <si>
    <t>S6170</t>
  </si>
  <si>
    <t>82400</t>
  </si>
  <si>
    <t>Процент кассового исполнения к уточненной сводной бюджетной росписи, %</t>
  </si>
  <si>
    <t xml:space="preserve">Распределение расходов бюджета Новодарковичского сельского поселения Брянского муниципального района Брянской области по целевым статьям (муниципальным программам и непрограммным направлениям деятельности), группам и подгруппам видов расходов за 2021 год </t>
  </si>
  <si>
    <t>Уточненная сводная бюджетная роспись на 2021 год, рублей</t>
  </si>
  <si>
    <t>Организация деятельности Новодарковичской сельской администрации</t>
  </si>
  <si>
    <t>Закупка энергетических ресурсов</t>
  </si>
  <si>
    <t>247</t>
  </si>
  <si>
    <t xml:space="preserve">Содержание автомобильных дорог и благоустройство территории  муниципального образования «Новодарковичское сельское поселение» </t>
  </si>
  <si>
    <t xml:space="preserve">Развитие культуры, физической культуры, спорта и организация праздничных мероприятий, на территории муниципального образования «Новодарковичское сельское поселение» </t>
  </si>
  <si>
    <t xml:space="preserve">«Формирование современной 
городской среды на территории 
Новодарковичского сельского поселения»
</t>
  </si>
  <si>
    <t>Резервный фонд местной администрации</t>
  </si>
  <si>
    <t>83030</t>
  </si>
  <si>
    <t>Резервные средства</t>
  </si>
  <si>
    <t>870</t>
  </si>
  <si>
    <t>Организация и проведение выборов и референдумов</t>
  </si>
  <si>
    <t>80060</t>
  </si>
  <si>
    <t>Специальные расходы</t>
  </si>
  <si>
    <t>880</t>
  </si>
  <si>
    <t>-</t>
  </si>
  <si>
    <t>Распределение расходов бюджета Новодарковичского сельского поселения Брянского муниципального района Брянской области по разделам, подразделам, целевым статьям (непрограммным направлениям деятельности), группам и подгруппам видов расходов за 2021 год</t>
  </si>
  <si>
    <t>800</t>
  </si>
  <si>
    <t>Иные бюджетные ассигнования</t>
  </si>
  <si>
    <t>Обеспечение проведения выборов и референдумов</t>
  </si>
  <si>
    <t>7000080060</t>
  </si>
  <si>
    <t>700008060</t>
  </si>
  <si>
    <t>7000000000</t>
  </si>
  <si>
    <t xml:space="preserve">Приложение № 4 к решению Новодарковичского сельского Совета народных депутатов  от  12.05.2022 г. №4-58-2 </t>
  </si>
  <si>
    <t xml:space="preserve"> Приложение № 3 к решению Новодарковичского сельского Совета народных депутатов от 12.05.2022г. №4-58-2                                                  
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</si>
</sst>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\$#,##0_);\(\$#,##0\)"/>
    <numFmt numFmtId="173" formatCode="_(\$#,##0_);[Red]\(\$#,##0\)"/>
    <numFmt numFmtId="174" formatCode="_(\$#,##0.00_);\(\$#,##0.00\)"/>
    <numFmt numFmtId="175" formatCode="_(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\ _₽"/>
    <numFmt numFmtId="185" formatCode="[$-FC19]d\ mmmm\ yyyy\ &quot;г.&quot;"/>
  </numFmts>
  <fonts count="59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0"/>
      <name val="Calibri"/>
      <family val="2"/>
    </font>
    <font>
      <b/>
      <sz val="11.5"/>
      <name val="Arial Cyr"/>
      <family val="0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 Cyr"/>
      <family val="2"/>
    </font>
    <font>
      <sz val="8"/>
      <color indexed="8"/>
      <name val="Arial Cyr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Arial Cyr"/>
      <family val="2"/>
    </font>
    <font>
      <sz val="8"/>
      <color rgb="FF000000"/>
      <name val="Arial Cyr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20" borderId="0">
      <alignment/>
      <protection/>
    </xf>
    <xf numFmtId="0" fontId="36" fillId="0" borderId="0">
      <alignment wrapText="1"/>
      <protection/>
    </xf>
    <xf numFmtId="0" fontId="36" fillId="0" borderId="0">
      <alignment/>
      <protection/>
    </xf>
    <xf numFmtId="0" fontId="37" fillId="0" borderId="0">
      <alignment horizontal="center"/>
      <protection/>
    </xf>
    <xf numFmtId="0" fontId="36" fillId="0" borderId="0">
      <alignment horizontal="right"/>
      <protection/>
    </xf>
    <xf numFmtId="0" fontId="36" fillId="20" borderId="1">
      <alignment/>
      <protection/>
    </xf>
    <xf numFmtId="0" fontId="36" fillId="0" borderId="2">
      <alignment horizontal="center" vertical="center" wrapText="1"/>
      <protection/>
    </xf>
    <xf numFmtId="0" fontId="36" fillId="20" borderId="3">
      <alignment/>
      <protection/>
    </xf>
    <xf numFmtId="0" fontId="36" fillId="20" borderId="0">
      <alignment shrinkToFit="1"/>
      <protection/>
    </xf>
    <xf numFmtId="0" fontId="38" fillId="0" borderId="3">
      <alignment horizontal="right"/>
      <protection/>
    </xf>
    <xf numFmtId="4" fontId="38" fillId="21" borderId="3">
      <alignment horizontal="right" vertical="top" shrinkToFit="1"/>
      <protection/>
    </xf>
    <xf numFmtId="4" fontId="38" fillId="22" borderId="3">
      <alignment horizontal="right" vertical="top" shrinkToFit="1"/>
      <protection/>
    </xf>
    <xf numFmtId="0" fontId="36" fillId="0" borderId="0">
      <alignment horizontal="left" wrapText="1"/>
      <protection/>
    </xf>
    <xf numFmtId="0" fontId="38" fillId="0" borderId="2">
      <alignment vertical="top" wrapText="1"/>
      <protection/>
    </xf>
    <xf numFmtId="49" fontId="36" fillId="0" borderId="2">
      <alignment horizontal="center" vertical="top" shrinkToFit="1"/>
      <protection/>
    </xf>
    <xf numFmtId="4" fontId="38" fillId="21" borderId="2">
      <alignment horizontal="right" vertical="top" shrinkToFit="1"/>
      <protection/>
    </xf>
    <xf numFmtId="4" fontId="38" fillId="22" borderId="2">
      <alignment horizontal="right" vertical="top" shrinkToFit="1"/>
      <protection/>
    </xf>
    <xf numFmtId="0" fontId="36" fillId="20" borderId="4">
      <alignment/>
      <protection/>
    </xf>
    <xf numFmtId="0" fontId="36" fillId="20" borderId="4">
      <alignment horizontal="center"/>
      <protection/>
    </xf>
    <xf numFmtId="4" fontId="38" fillId="0" borderId="2">
      <alignment horizontal="right" vertical="top" shrinkToFit="1"/>
      <protection/>
    </xf>
    <xf numFmtId="49" fontId="36" fillId="0" borderId="2">
      <alignment horizontal="left" vertical="top" wrapText="1" indent="2"/>
      <protection/>
    </xf>
    <xf numFmtId="4" fontId="36" fillId="0" borderId="2">
      <alignment horizontal="right" vertical="top" shrinkToFit="1"/>
      <protection/>
    </xf>
    <xf numFmtId="0" fontId="36" fillId="20" borderId="4">
      <alignment shrinkToFit="1"/>
      <protection/>
    </xf>
    <xf numFmtId="0" fontId="36" fillId="20" borderId="3">
      <alignment horizontal="center"/>
      <protection/>
    </xf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9" fillId="29" borderId="5" applyNumberFormat="0" applyAlignment="0" applyProtection="0"/>
    <xf numFmtId="0" fontId="40" fillId="30" borderId="6" applyNumberFormat="0" applyAlignment="0" applyProtection="0"/>
    <xf numFmtId="0" fontId="41" fillId="30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10" applyNumberFormat="0" applyFill="0" applyAlignment="0" applyProtection="0"/>
    <xf numFmtId="0" fontId="46" fillId="31" borderId="11" applyNumberFormat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  <xf numFmtId="0" fontId="49" fillId="33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4" borderId="12" applyNumberFormat="0" applyFont="0" applyAlignment="0" applyProtection="0"/>
    <xf numFmtId="9" fontId="0" fillId="0" borderId="0" applyFont="0" applyFill="0" applyBorder="0" applyAlignment="0" applyProtection="0"/>
    <xf numFmtId="0" fontId="51" fillId="0" borderId="13" applyNumberFormat="0" applyFill="0" applyAlignment="0" applyProtection="0"/>
    <xf numFmtId="0" fontId="5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35" borderId="0" applyNumberFormat="0" applyBorder="0" applyAlignment="0" applyProtection="0"/>
  </cellStyleXfs>
  <cellXfs count="70">
    <xf numFmtId="0" fontId="0" fillId="0" borderId="0" xfId="0" applyAlignment="1">
      <alignment/>
    </xf>
    <xf numFmtId="0" fontId="36" fillId="0" borderId="0" xfId="0" applyNumberFormat="1" applyFont="1" applyFill="1" applyBorder="1" applyAlignment="1" applyProtection="1">
      <alignment wrapText="1"/>
      <protection/>
    </xf>
    <xf numFmtId="0" fontId="36" fillId="0" borderId="0" xfId="40" applyNumberFormat="1" applyFont="1" applyFill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38" fillId="0" borderId="2" xfId="51" applyNumberFormat="1" applyFont="1" applyAlignment="1" applyProtection="1">
      <alignment horizontal="left" vertical="top" wrapText="1"/>
      <protection locked="0"/>
    </xf>
    <xf numFmtId="49" fontId="36" fillId="0" borderId="2" xfId="52" applyNumberFormat="1" applyFont="1" applyProtection="1">
      <alignment horizontal="center" vertical="top" shrinkToFit="1"/>
      <protection locked="0"/>
    </xf>
    <xf numFmtId="0" fontId="38" fillId="0" borderId="2" xfId="51" applyNumberFormat="1" applyFont="1" applyProtection="1">
      <alignment vertical="top" wrapText="1"/>
      <protection locked="0"/>
    </xf>
    <xf numFmtId="0" fontId="4" fillId="0" borderId="0" xfId="0" applyFont="1" applyFill="1" applyAlignment="1" applyProtection="1">
      <alignment/>
      <protection locked="0"/>
    </xf>
    <xf numFmtId="0" fontId="36" fillId="0" borderId="2" xfId="51" applyNumberFormat="1" applyFont="1" applyAlignment="1" applyProtection="1">
      <alignment horizontal="left" vertical="top" wrapText="1"/>
      <protection locked="0"/>
    </xf>
    <xf numFmtId="0" fontId="36" fillId="0" borderId="2" xfId="51" applyNumberFormat="1" applyFont="1" applyProtection="1">
      <alignment vertical="top" wrapText="1"/>
      <protection locked="0"/>
    </xf>
    <xf numFmtId="0" fontId="36" fillId="0" borderId="2" xfId="51" applyNumberFormat="1" applyFont="1" applyFill="1" applyProtection="1">
      <alignment vertical="top" wrapText="1"/>
      <protection locked="0"/>
    </xf>
    <xf numFmtId="49" fontId="36" fillId="0" borderId="2" xfId="52" applyNumberFormat="1" applyFont="1" applyFill="1" applyProtection="1">
      <alignment horizontal="center" vertical="top" shrinkToFit="1"/>
      <protection locked="0"/>
    </xf>
    <xf numFmtId="49" fontId="38" fillId="0" borderId="2" xfId="52" applyNumberFormat="1" applyFont="1" applyProtection="1">
      <alignment horizontal="center" vertical="top" shrinkToFit="1"/>
      <protection locked="0"/>
    </xf>
    <xf numFmtId="49" fontId="38" fillId="0" borderId="2" xfId="52" applyNumberFormat="1" applyFont="1" applyProtection="1">
      <alignment horizontal="center" vertical="top" shrinkToFit="1"/>
      <protection locked="0"/>
    </xf>
    <xf numFmtId="0" fontId="38" fillId="0" borderId="2" xfId="51" applyNumberFormat="1" applyFont="1" applyAlignment="1" applyProtection="1">
      <alignment horizontal="left" vertical="top" wrapText="1"/>
      <protection locked="0"/>
    </xf>
    <xf numFmtId="0" fontId="38" fillId="0" borderId="2" xfId="51" applyNumberFormat="1" applyFont="1" applyProtection="1">
      <alignment vertical="top" wrapText="1"/>
      <protection locked="0"/>
    </xf>
    <xf numFmtId="49" fontId="36" fillId="0" borderId="2" xfId="52" applyNumberFormat="1" applyFont="1" applyProtection="1">
      <alignment horizontal="center" vertical="top" shrinkToFit="1"/>
      <protection locked="0"/>
    </xf>
    <xf numFmtId="49" fontId="38" fillId="0" borderId="2" xfId="51" applyNumberFormat="1" applyFont="1" applyAlignment="1" applyProtection="1">
      <alignment horizontal="right" vertical="top" wrapText="1"/>
      <protection locked="0"/>
    </xf>
    <xf numFmtId="49" fontId="36" fillId="0" borderId="2" xfId="51" applyNumberFormat="1" applyFont="1" applyAlignment="1" applyProtection="1">
      <alignment horizontal="right" vertical="top" wrapText="1"/>
      <protection locked="0"/>
    </xf>
    <xf numFmtId="49" fontId="38" fillId="0" borderId="2" xfId="51" applyNumberFormat="1" applyFont="1" applyAlignment="1" applyProtection="1">
      <alignment horizontal="right" vertical="top" wrapText="1"/>
      <protection locked="0"/>
    </xf>
    <xf numFmtId="49" fontId="36" fillId="0" borderId="2" xfId="51" applyNumberFormat="1" applyFont="1" applyFill="1" applyAlignment="1" applyProtection="1">
      <alignment horizontal="right" vertical="top" wrapText="1"/>
      <protection locked="0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 vertical="top" wrapText="1"/>
    </xf>
    <xf numFmtId="0" fontId="54" fillId="0" borderId="2" xfId="44" applyNumberFormat="1" applyFont="1" applyProtection="1">
      <alignment horizontal="center" vertical="center" wrapText="1"/>
      <protection locked="0"/>
    </xf>
    <xf numFmtId="0" fontId="36" fillId="0" borderId="2" xfId="44" applyNumberFormat="1" applyFont="1" applyProtection="1">
      <alignment horizontal="center" vertical="center" wrapText="1"/>
      <protection locked="0"/>
    </xf>
    <xf numFmtId="0" fontId="38" fillId="0" borderId="2" xfId="51" applyNumberFormat="1" applyFont="1" applyAlignment="1" applyProtection="1">
      <alignment horizontal="center" vertical="top" wrapText="1"/>
      <protection locked="0"/>
    </xf>
    <xf numFmtId="49" fontId="38" fillId="0" borderId="2" xfId="51" applyNumberFormat="1" applyFont="1" applyAlignment="1" applyProtection="1">
      <alignment horizontal="left" vertical="top" wrapText="1"/>
      <protection locked="0"/>
    </xf>
    <xf numFmtId="49" fontId="38" fillId="0" borderId="2" xfId="51" applyNumberFormat="1" applyFont="1" applyProtection="1">
      <alignment vertical="top" wrapText="1"/>
      <protection locked="0"/>
    </xf>
    <xf numFmtId="49" fontId="36" fillId="0" borderId="2" xfId="51" applyNumberFormat="1" applyFont="1" applyProtection="1">
      <alignment vertical="top" wrapText="1"/>
      <protection locked="0"/>
    </xf>
    <xf numFmtId="49" fontId="38" fillId="0" borderId="2" xfId="51" applyNumberFormat="1" applyFont="1" applyAlignment="1" applyProtection="1">
      <alignment horizontal="left" vertical="top" wrapText="1"/>
      <protection locked="0"/>
    </xf>
    <xf numFmtId="49" fontId="36" fillId="0" borderId="2" xfId="51" applyNumberFormat="1" applyFont="1" applyAlignment="1" applyProtection="1">
      <alignment horizontal="left" vertical="top" wrapText="1"/>
      <protection locked="0"/>
    </xf>
    <xf numFmtId="49" fontId="38" fillId="0" borderId="2" xfId="51" applyNumberFormat="1" applyFont="1" applyProtection="1">
      <alignment vertical="top" wrapText="1"/>
      <protection locked="0"/>
    </xf>
    <xf numFmtId="0" fontId="38" fillId="0" borderId="2" xfId="51" applyNumberFormat="1" applyFont="1" applyAlignment="1" applyProtection="1">
      <alignment horizontal="center" vertical="top" wrapText="1"/>
      <protection locked="0"/>
    </xf>
    <xf numFmtId="0" fontId="55" fillId="0" borderId="2" xfId="44" applyNumberFormat="1" applyFont="1" applyProtection="1">
      <alignment horizontal="center" vertical="center" wrapText="1"/>
      <protection locked="0"/>
    </xf>
    <xf numFmtId="49" fontId="36" fillId="0" borderId="14" xfId="52" applyNumberFormat="1" applyFont="1" applyBorder="1" applyProtection="1">
      <alignment horizontal="center" vertical="top" shrinkToFit="1"/>
      <protection locked="0"/>
    </xf>
    <xf numFmtId="0" fontId="54" fillId="0" borderId="14" xfId="44" applyNumberFormat="1" applyFont="1" applyBorder="1" applyProtection="1">
      <alignment horizontal="center" vertical="center" wrapText="1"/>
      <protection locked="0"/>
    </xf>
    <xf numFmtId="4" fontId="38" fillId="0" borderId="15" xfId="53" applyNumberFormat="1" applyFont="1" applyFill="1" applyBorder="1" applyProtection="1">
      <alignment horizontal="right" vertical="top" shrinkToFit="1"/>
      <protection locked="0"/>
    </xf>
    <xf numFmtId="4" fontId="38" fillId="0" borderId="14" xfId="53" applyNumberFormat="1" applyFont="1" applyFill="1" applyBorder="1" applyProtection="1">
      <alignment horizontal="right" vertical="top" shrinkToFit="1"/>
      <protection locked="0"/>
    </xf>
    <xf numFmtId="4" fontId="36" fillId="0" borderId="14" xfId="53" applyNumberFormat="1" applyFont="1" applyFill="1" applyBorder="1" applyProtection="1">
      <alignment horizontal="right" vertical="top" shrinkToFit="1"/>
      <protection locked="0"/>
    </xf>
    <xf numFmtId="4" fontId="36" fillId="0" borderId="16" xfId="53" applyNumberFormat="1" applyFont="1" applyFill="1" applyBorder="1" applyProtection="1">
      <alignment horizontal="right" vertical="top" shrinkToFit="1"/>
      <protection locked="0"/>
    </xf>
    <xf numFmtId="4" fontId="36" fillId="0" borderId="15" xfId="53" applyNumberFormat="1" applyFont="1" applyFill="1" applyBorder="1" applyProtection="1">
      <alignment horizontal="right" vertical="top" shrinkToFit="1"/>
      <protection locked="0"/>
    </xf>
    <xf numFmtId="4" fontId="56" fillId="36" borderId="14" xfId="53" applyNumberFormat="1" applyFont="1" applyFill="1" applyBorder="1" applyProtection="1">
      <alignment horizontal="right" vertical="top" shrinkToFit="1"/>
      <protection locked="0"/>
    </xf>
    <xf numFmtId="4" fontId="57" fillId="36" borderId="14" xfId="53" applyNumberFormat="1" applyFont="1" applyFill="1" applyBorder="1" applyProtection="1">
      <alignment horizontal="right" vertical="top" shrinkToFit="1"/>
      <protection locked="0"/>
    </xf>
    <xf numFmtId="0" fontId="6" fillId="0" borderId="17" xfId="0" applyFont="1" applyBorder="1" applyAlignment="1" applyProtection="1">
      <alignment horizontal="center" wrapText="1"/>
      <protection locked="0"/>
    </xf>
    <xf numFmtId="0" fontId="55" fillId="0" borderId="14" xfId="44" applyNumberFormat="1" applyFont="1" applyFill="1" applyBorder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/>
      <protection locked="0"/>
    </xf>
    <xf numFmtId="4" fontId="36" fillId="0" borderId="2" xfId="53" applyFont="1" applyFill="1">
      <alignment horizontal="right" vertical="top" shrinkToFit="1"/>
      <protection/>
    </xf>
    <xf numFmtId="4" fontId="38" fillId="0" borderId="2" xfId="53" applyFill="1">
      <alignment horizontal="right" vertical="top" shrinkToFit="1"/>
      <protection/>
    </xf>
    <xf numFmtId="4" fontId="38" fillId="0" borderId="2" xfId="52" applyNumberFormat="1" applyFont="1" applyProtection="1">
      <alignment horizontal="center" vertical="top" shrinkToFit="1"/>
      <protection locked="0"/>
    </xf>
    <xf numFmtId="4" fontId="36" fillId="0" borderId="2" xfId="52" applyNumberFormat="1" applyFont="1" applyProtection="1">
      <alignment horizontal="center" vertical="top" shrinkToFit="1"/>
      <protection locked="0"/>
    </xf>
    <xf numFmtId="4" fontId="36" fillId="0" borderId="2" xfId="52" applyNumberFormat="1" applyFont="1" applyFill="1" applyProtection="1">
      <alignment horizontal="center" vertical="top" shrinkToFit="1"/>
      <protection locked="0"/>
    </xf>
    <xf numFmtId="0" fontId="4" fillId="0" borderId="0" xfId="0" applyFont="1" applyFill="1" applyAlignment="1">
      <alignment horizontal="right"/>
    </xf>
    <xf numFmtId="4" fontId="58" fillId="0" borderId="3" xfId="48" applyNumberFormat="1" applyFont="1" applyFill="1" applyProtection="1">
      <alignment horizontal="right" vertical="top" shrinkToFit="1"/>
      <protection locked="0"/>
    </xf>
    <xf numFmtId="4" fontId="36" fillId="36" borderId="14" xfId="53" applyNumberFormat="1" applyFont="1" applyFill="1" applyBorder="1" applyProtection="1">
      <alignment horizontal="right" vertical="top" shrinkToFit="1"/>
      <protection locked="0"/>
    </xf>
    <xf numFmtId="4" fontId="38" fillId="36" borderId="14" xfId="53" applyNumberFormat="1" applyFont="1" applyFill="1" applyBorder="1" applyProtection="1">
      <alignment horizontal="right" vertical="top" shrinkToFit="1"/>
      <protection locked="0"/>
    </xf>
    <xf numFmtId="0" fontId="4" fillId="0" borderId="17" xfId="0" applyFont="1" applyBorder="1" applyAlignment="1" applyProtection="1">
      <alignment/>
      <protection locked="0"/>
    </xf>
    <xf numFmtId="0" fontId="57" fillId="0" borderId="14" xfId="44" applyNumberFormat="1" applyFont="1" applyFill="1" applyBorder="1" applyProtection="1">
      <alignment horizontal="center" vertical="center" wrapText="1"/>
      <protection locked="0"/>
    </xf>
    <xf numFmtId="184" fontId="7" fillId="0" borderId="17" xfId="0" applyNumberFormat="1" applyFont="1" applyBorder="1" applyAlignment="1" applyProtection="1">
      <alignment horizontal="center" wrapText="1"/>
      <protection locked="0"/>
    </xf>
    <xf numFmtId="4" fontId="8" fillId="0" borderId="17" xfId="0" applyNumberFormat="1" applyFont="1" applyBorder="1" applyAlignment="1" applyProtection="1">
      <alignment vertical="top"/>
      <protection locked="0"/>
    </xf>
    <xf numFmtId="4" fontId="7" fillId="0" borderId="17" xfId="0" applyNumberFormat="1" applyFont="1" applyBorder="1" applyAlignment="1" applyProtection="1">
      <alignment vertical="top"/>
      <protection locked="0"/>
    </xf>
    <xf numFmtId="0" fontId="7" fillId="0" borderId="17" xfId="0" applyFont="1" applyBorder="1" applyAlignment="1" applyProtection="1">
      <alignment vertical="top"/>
      <protection locked="0"/>
    </xf>
    <xf numFmtId="4" fontId="9" fillId="0" borderId="0" xfId="0" applyNumberFormat="1" applyFont="1" applyAlignment="1" applyProtection="1">
      <alignment/>
      <protection locked="0"/>
    </xf>
    <xf numFmtId="2" fontId="7" fillId="0" borderId="17" xfId="0" applyNumberFormat="1" applyFont="1" applyBorder="1" applyAlignment="1" applyProtection="1">
      <alignment vertical="top"/>
      <protection locked="0"/>
    </xf>
    <xf numFmtId="2" fontId="8" fillId="0" borderId="17" xfId="0" applyNumberFormat="1" applyFont="1" applyBorder="1" applyAlignment="1" applyProtection="1">
      <alignment vertical="top"/>
      <protection locked="0"/>
    </xf>
    <xf numFmtId="2" fontId="8" fillId="0" borderId="0" xfId="0" applyNumberFormat="1" applyFont="1" applyAlignment="1" applyProtection="1">
      <alignment vertical="top"/>
      <protection locked="0"/>
    </xf>
    <xf numFmtId="4" fontId="38" fillId="0" borderId="2" xfId="53" applyFont="1" applyFill="1">
      <alignment horizontal="right" vertical="top" shrinkToFit="1"/>
      <protection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right" vertical="top" wrapText="1"/>
    </xf>
    <xf numFmtId="0" fontId="38" fillId="0" borderId="3" xfId="0" applyNumberFormat="1" applyFont="1" applyFill="1" applyBorder="1" applyAlignment="1" applyProtection="1">
      <alignment horizontal="right"/>
      <protection/>
    </xf>
    <xf numFmtId="0" fontId="5" fillId="0" borderId="0" xfId="0" applyFont="1" applyFill="1" applyBorder="1" applyAlignment="1">
      <alignment horizontal="center" vertical="center" wrapText="1"/>
    </xf>
  </cellXfs>
  <cellStyles count="7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Акцент1" xfId="62"/>
    <cellStyle name="Акцент2" xfId="63"/>
    <cellStyle name="Акцент3" xfId="64"/>
    <cellStyle name="Акцент4" xfId="65"/>
    <cellStyle name="Акцент5" xfId="66"/>
    <cellStyle name="Акцент6" xfId="67"/>
    <cellStyle name="Ввод " xfId="68"/>
    <cellStyle name="Вывод" xfId="69"/>
    <cellStyle name="Вычисление" xfId="70"/>
    <cellStyle name="Currency" xfId="71"/>
    <cellStyle name="Currency [0]" xfId="72"/>
    <cellStyle name="Заголовок 1" xfId="73"/>
    <cellStyle name="Заголовок 2" xfId="74"/>
    <cellStyle name="Заголовок 3" xfId="75"/>
    <cellStyle name="Заголовок 4" xfId="76"/>
    <cellStyle name="Итог" xfId="77"/>
    <cellStyle name="Контрольная ячейка" xfId="78"/>
    <cellStyle name="Название" xfId="79"/>
    <cellStyle name="Нейтральный" xfId="80"/>
    <cellStyle name="Плохой" xfId="81"/>
    <cellStyle name="Пояснение" xfId="82"/>
    <cellStyle name="Примечание" xfId="83"/>
    <cellStyle name="Percent" xfId="84"/>
    <cellStyle name="Связанная ячейка" xfId="85"/>
    <cellStyle name="Текст предупреждения" xfId="86"/>
    <cellStyle name="Comma" xfId="87"/>
    <cellStyle name="Comma [0]" xfId="88"/>
    <cellStyle name="Хороший" xfId="89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6"/>
  <sheetViews>
    <sheetView showGridLines="0" tabSelected="1" zoomScalePageLayoutView="0" workbookViewId="0" topLeftCell="A1">
      <pane ySplit="6" topLeftCell="A7" activePane="bottomLeft" state="frozen"/>
      <selection pane="topLeft" activeCell="A1" sqref="A1"/>
      <selection pane="bottomLeft" activeCell="K4" sqref="K4"/>
    </sheetView>
  </sheetViews>
  <sheetFormatPr defaultColWidth="9.140625" defaultRowHeight="15" outlineLevelRow="5"/>
  <cols>
    <col min="1" max="1" width="34.421875" style="3" customWidth="1"/>
    <col min="2" max="2" width="6.7109375" style="3" customWidth="1"/>
    <col min="3" max="3" width="10.7109375" style="3" customWidth="1"/>
    <col min="4" max="4" width="11.8515625" style="3" customWidth="1"/>
    <col min="5" max="5" width="6.8515625" style="3" customWidth="1"/>
    <col min="6" max="6" width="12.8515625" style="3" customWidth="1"/>
    <col min="7" max="7" width="13.00390625" style="7" customWidth="1"/>
    <col min="8" max="8" width="15.8515625" style="3" customWidth="1"/>
    <col min="9" max="16384" width="9.140625" style="3" customWidth="1"/>
  </cols>
  <sheetData>
    <row r="1" spans="1:7" ht="16.5" customHeight="1" hidden="1">
      <c r="A1" s="1"/>
      <c r="B1" s="1"/>
      <c r="C1" s="1"/>
      <c r="D1" s="1"/>
      <c r="E1" s="1"/>
      <c r="F1" s="1"/>
      <c r="G1" s="2"/>
    </row>
    <row r="2" spans="1:8" s="21" customFormat="1" ht="15" customHeight="1">
      <c r="A2" s="22"/>
      <c r="B2" s="67" t="s">
        <v>171</v>
      </c>
      <c r="C2" s="67"/>
      <c r="D2" s="67"/>
      <c r="E2" s="67"/>
      <c r="F2" s="67"/>
      <c r="G2" s="67"/>
      <c r="H2" s="67"/>
    </row>
    <row r="3" spans="1:8" s="21" customFormat="1" ht="32.25" customHeight="1">
      <c r="A3" s="22"/>
      <c r="B3" s="67"/>
      <c r="C3" s="67"/>
      <c r="D3" s="67"/>
      <c r="E3" s="67"/>
      <c r="F3" s="67"/>
      <c r="G3" s="67"/>
      <c r="H3" s="67"/>
    </row>
    <row r="4" spans="1:8" s="21" customFormat="1" ht="45" customHeight="1">
      <c r="A4" s="66" t="s">
        <v>163</v>
      </c>
      <c r="B4" s="66"/>
      <c r="C4" s="66"/>
      <c r="D4" s="66"/>
      <c r="E4" s="66"/>
      <c r="F4" s="66"/>
      <c r="G4" s="66"/>
      <c r="H4" s="66"/>
    </row>
    <row r="5" spans="1:8" s="21" customFormat="1" ht="13.5" customHeight="1">
      <c r="A5" s="66"/>
      <c r="B5" s="66"/>
      <c r="C5" s="66"/>
      <c r="D5" s="66"/>
      <c r="E5" s="66"/>
      <c r="F5" s="66"/>
      <c r="G5" s="66"/>
      <c r="H5" s="66"/>
    </row>
    <row r="6" spans="1:8" s="21" customFormat="1" ht="11.25" customHeight="1">
      <c r="A6" s="66"/>
      <c r="B6" s="66"/>
      <c r="C6" s="66"/>
      <c r="D6" s="66"/>
      <c r="E6" s="66"/>
      <c r="F6" s="66"/>
      <c r="G6" s="66"/>
      <c r="H6" s="66"/>
    </row>
    <row r="7" spans="1:8" ht="73.5" customHeight="1">
      <c r="A7" s="23" t="s">
        <v>122</v>
      </c>
      <c r="B7" s="23" t="s">
        <v>123</v>
      </c>
      <c r="C7" s="23" t="s">
        <v>124</v>
      </c>
      <c r="D7" s="23" t="s">
        <v>125</v>
      </c>
      <c r="E7" s="23" t="s">
        <v>126</v>
      </c>
      <c r="F7" s="23" t="s">
        <v>147</v>
      </c>
      <c r="G7" s="35" t="s">
        <v>136</v>
      </c>
      <c r="H7" s="43" t="s">
        <v>145</v>
      </c>
    </row>
    <row r="8" spans="1:8" ht="25.5" customHeight="1">
      <c r="A8" s="4" t="s">
        <v>52</v>
      </c>
      <c r="B8" s="17" t="s">
        <v>75</v>
      </c>
      <c r="C8" s="12" t="s">
        <v>75</v>
      </c>
      <c r="D8" s="12" t="s">
        <v>0</v>
      </c>
      <c r="E8" s="12" t="s">
        <v>1</v>
      </c>
      <c r="F8" s="47">
        <f>F9+F45+F52+F56+F62+F97+F103</f>
        <v>20982318.860000003</v>
      </c>
      <c r="G8" s="36">
        <f>G9+G45+G52+G56+G62+G97+G103</f>
        <v>19051427.310000002</v>
      </c>
      <c r="H8" s="63">
        <f>G8/F8*100</f>
        <v>90.7975302306506</v>
      </c>
    </row>
    <row r="9" spans="1:8" ht="30" customHeight="1" outlineLevel="1">
      <c r="A9" s="6" t="s">
        <v>2</v>
      </c>
      <c r="B9" s="17" t="s">
        <v>76</v>
      </c>
      <c r="C9" s="13" t="s">
        <v>75</v>
      </c>
      <c r="D9" s="13" t="s">
        <v>0</v>
      </c>
      <c r="E9" s="13" t="s">
        <v>1</v>
      </c>
      <c r="F9" s="47">
        <f>F10+F25+F32+F28</f>
        <v>4114082.25</v>
      </c>
      <c r="G9" s="37">
        <f>G10+G25+G32+G28</f>
        <v>4040819.02</v>
      </c>
      <c r="H9" s="63">
        <f aca="true" t="shared" si="0" ref="H9:H75">G9/F9*100</f>
        <v>98.21920842734731</v>
      </c>
    </row>
    <row r="10" spans="1:8" ht="78.75" customHeight="1" outlineLevel="2">
      <c r="A10" s="14" t="s">
        <v>25</v>
      </c>
      <c r="B10" s="19" t="s">
        <v>76</v>
      </c>
      <c r="C10" s="12" t="s">
        <v>79</v>
      </c>
      <c r="D10" s="12" t="s">
        <v>0</v>
      </c>
      <c r="E10" s="12" t="s">
        <v>1</v>
      </c>
      <c r="F10" s="47">
        <f>F11+F15+F21</f>
        <v>3590423.69</v>
      </c>
      <c r="G10" s="37">
        <f>G15+G11+G21</f>
        <v>3557693.59</v>
      </c>
      <c r="H10" s="63">
        <f t="shared" si="0"/>
        <v>99.08840563604903</v>
      </c>
    </row>
    <row r="11" spans="1:8" ht="51" outlineLevel="2">
      <c r="A11" s="8" t="s">
        <v>86</v>
      </c>
      <c r="B11" s="18" t="s">
        <v>76</v>
      </c>
      <c r="C11" s="16" t="s">
        <v>79</v>
      </c>
      <c r="D11" s="16" t="s">
        <v>87</v>
      </c>
      <c r="E11" s="16" t="s">
        <v>1</v>
      </c>
      <c r="F11" s="46">
        <f>F12+F13+F14</f>
        <v>604678.1699999999</v>
      </c>
      <c r="G11" s="38">
        <f>G12+G13+G14</f>
        <v>604678.1699999999</v>
      </c>
      <c r="H11" s="62">
        <f t="shared" si="0"/>
        <v>100</v>
      </c>
    </row>
    <row r="12" spans="1:8" ht="30" customHeight="1" outlineLevel="2">
      <c r="A12" s="8" t="s">
        <v>23</v>
      </c>
      <c r="B12" s="18" t="s">
        <v>76</v>
      </c>
      <c r="C12" s="16" t="s">
        <v>79</v>
      </c>
      <c r="D12" s="16" t="s">
        <v>87</v>
      </c>
      <c r="E12" s="16" t="s">
        <v>3</v>
      </c>
      <c r="F12" s="46">
        <v>398076.48</v>
      </c>
      <c r="G12" s="38">
        <v>398076.48</v>
      </c>
      <c r="H12" s="62">
        <f t="shared" si="0"/>
        <v>100</v>
      </c>
    </row>
    <row r="13" spans="1:8" ht="54.75" customHeight="1" outlineLevel="2">
      <c r="A13" s="8" t="s">
        <v>90</v>
      </c>
      <c r="B13" s="18" t="s">
        <v>76</v>
      </c>
      <c r="C13" s="16" t="s">
        <v>79</v>
      </c>
      <c r="D13" s="16" t="s">
        <v>87</v>
      </c>
      <c r="E13" s="16" t="s">
        <v>91</v>
      </c>
      <c r="F13" s="46">
        <v>66346.08</v>
      </c>
      <c r="G13" s="38">
        <v>66346.08</v>
      </c>
      <c r="H13" s="62">
        <f t="shared" si="0"/>
        <v>100</v>
      </c>
    </row>
    <row r="14" spans="1:8" ht="75.75" customHeight="1" outlineLevel="2">
      <c r="A14" s="8" t="s">
        <v>24</v>
      </c>
      <c r="B14" s="18" t="s">
        <v>76</v>
      </c>
      <c r="C14" s="16" t="s">
        <v>79</v>
      </c>
      <c r="D14" s="16" t="s">
        <v>87</v>
      </c>
      <c r="E14" s="16" t="s">
        <v>4</v>
      </c>
      <c r="F14" s="46">
        <v>140255.61</v>
      </c>
      <c r="G14" s="38">
        <v>140255.61</v>
      </c>
      <c r="H14" s="62">
        <f t="shared" si="0"/>
        <v>100</v>
      </c>
    </row>
    <row r="15" spans="1:8" ht="39.75" customHeight="1" outlineLevel="3">
      <c r="A15" s="9" t="s">
        <v>42</v>
      </c>
      <c r="B15" s="18" t="s">
        <v>76</v>
      </c>
      <c r="C15" s="5" t="s">
        <v>79</v>
      </c>
      <c r="D15" s="5" t="s">
        <v>53</v>
      </c>
      <c r="E15" s="5" t="s">
        <v>1</v>
      </c>
      <c r="F15" s="46">
        <f>F16+F17+F18+F19+F20</f>
        <v>2959290.69</v>
      </c>
      <c r="G15" s="38">
        <f>G16+G18+G20+G19+G17</f>
        <v>2926560.59</v>
      </c>
      <c r="H15" s="62">
        <f t="shared" si="0"/>
        <v>98.89398834286199</v>
      </c>
    </row>
    <row r="16" spans="1:8" ht="27" customHeight="1" outlineLevel="4">
      <c r="A16" s="9" t="s">
        <v>23</v>
      </c>
      <c r="B16" s="18" t="s">
        <v>76</v>
      </c>
      <c r="C16" s="5" t="s">
        <v>79</v>
      </c>
      <c r="D16" s="5" t="s">
        <v>53</v>
      </c>
      <c r="E16" s="5" t="s">
        <v>3</v>
      </c>
      <c r="F16" s="46">
        <v>1799603.17</v>
      </c>
      <c r="G16" s="38">
        <v>1799603.17</v>
      </c>
      <c r="H16" s="62">
        <f t="shared" si="0"/>
        <v>100</v>
      </c>
    </row>
    <row r="17" spans="1:8" ht="58.5" customHeight="1" outlineLevel="4">
      <c r="A17" s="9" t="s">
        <v>90</v>
      </c>
      <c r="B17" s="18" t="s">
        <v>76</v>
      </c>
      <c r="C17" s="5" t="s">
        <v>79</v>
      </c>
      <c r="D17" s="5" t="s">
        <v>53</v>
      </c>
      <c r="E17" s="5" t="s">
        <v>91</v>
      </c>
      <c r="F17" s="46">
        <v>59709.48</v>
      </c>
      <c r="G17" s="38">
        <v>59709.48</v>
      </c>
      <c r="H17" s="62">
        <f t="shared" si="0"/>
        <v>100</v>
      </c>
    </row>
    <row r="18" spans="1:8" ht="66.75" customHeight="1" outlineLevel="4">
      <c r="A18" s="9" t="s">
        <v>24</v>
      </c>
      <c r="B18" s="18" t="s">
        <v>76</v>
      </c>
      <c r="C18" s="5" t="s">
        <v>79</v>
      </c>
      <c r="D18" s="5" t="s">
        <v>53</v>
      </c>
      <c r="E18" s="5" t="s">
        <v>4</v>
      </c>
      <c r="F18" s="46">
        <v>558119.92</v>
      </c>
      <c r="G18" s="38">
        <v>558119.92</v>
      </c>
      <c r="H18" s="62">
        <f t="shared" si="0"/>
        <v>100</v>
      </c>
    </row>
    <row r="19" spans="1:8" ht="44.25" customHeight="1" outlineLevel="4">
      <c r="A19" s="9" t="s">
        <v>38</v>
      </c>
      <c r="B19" s="18" t="s">
        <v>76</v>
      </c>
      <c r="C19" s="5" t="s">
        <v>79</v>
      </c>
      <c r="D19" s="5" t="s">
        <v>53</v>
      </c>
      <c r="E19" s="5" t="s">
        <v>37</v>
      </c>
      <c r="F19" s="46">
        <v>126264</v>
      </c>
      <c r="G19" s="38">
        <v>121358.13</v>
      </c>
      <c r="H19" s="62">
        <f t="shared" si="0"/>
        <v>96.11459323322563</v>
      </c>
    </row>
    <row r="20" spans="1:8" ht="41.25" customHeight="1" outlineLevel="4">
      <c r="A20" s="9" t="s">
        <v>26</v>
      </c>
      <c r="B20" s="18" t="s">
        <v>76</v>
      </c>
      <c r="C20" s="5" t="s">
        <v>79</v>
      </c>
      <c r="D20" s="5" t="s">
        <v>53</v>
      </c>
      <c r="E20" s="5" t="s">
        <v>5</v>
      </c>
      <c r="F20" s="46">
        <v>415594.12</v>
      </c>
      <c r="G20" s="38">
        <v>387769.89</v>
      </c>
      <c r="H20" s="62">
        <f t="shared" si="0"/>
        <v>93.3049509940131</v>
      </c>
    </row>
    <row r="21" spans="1:8" ht="31.5" customHeight="1" outlineLevel="4">
      <c r="A21" s="9" t="s">
        <v>50</v>
      </c>
      <c r="B21" s="18" t="s">
        <v>76</v>
      </c>
      <c r="C21" s="5" t="s">
        <v>79</v>
      </c>
      <c r="D21" s="5" t="s">
        <v>54</v>
      </c>
      <c r="E21" s="5" t="s">
        <v>35</v>
      </c>
      <c r="F21" s="46">
        <f>F22+F23+F24</f>
        <v>26454.83</v>
      </c>
      <c r="G21" s="38">
        <f>G22+G23+G24</f>
        <v>26454.83</v>
      </c>
      <c r="H21" s="62">
        <f t="shared" si="0"/>
        <v>100</v>
      </c>
    </row>
    <row r="22" spans="1:8" ht="28.5" customHeight="1" outlineLevel="4">
      <c r="A22" s="9" t="s">
        <v>33</v>
      </c>
      <c r="B22" s="18" t="s">
        <v>76</v>
      </c>
      <c r="C22" s="5" t="s">
        <v>79</v>
      </c>
      <c r="D22" s="5" t="s">
        <v>54</v>
      </c>
      <c r="E22" s="5" t="s">
        <v>14</v>
      </c>
      <c r="F22" s="46">
        <v>25582</v>
      </c>
      <c r="G22" s="38">
        <v>25582</v>
      </c>
      <c r="H22" s="62">
        <f t="shared" si="0"/>
        <v>100</v>
      </c>
    </row>
    <row r="23" spans="1:8" ht="29.25" customHeight="1" outlineLevel="4">
      <c r="A23" s="9" t="s">
        <v>36</v>
      </c>
      <c r="B23" s="18" t="s">
        <v>76</v>
      </c>
      <c r="C23" s="5" t="s">
        <v>79</v>
      </c>
      <c r="D23" s="5" t="s">
        <v>54</v>
      </c>
      <c r="E23" s="5" t="s">
        <v>6</v>
      </c>
      <c r="F23" s="46">
        <v>553</v>
      </c>
      <c r="G23" s="38">
        <v>553</v>
      </c>
      <c r="H23" s="62">
        <f t="shared" si="0"/>
        <v>100</v>
      </c>
    </row>
    <row r="24" spans="1:8" ht="15" customHeight="1" outlineLevel="4">
      <c r="A24" s="9" t="s">
        <v>27</v>
      </c>
      <c r="B24" s="18" t="s">
        <v>76</v>
      </c>
      <c r="C24" s="5" t="s">
        <v>79</v>
      </c>
      <c r="D24" s="5" t="s">
        <v>54</v>
      </c>
      <c r="E24" s="5" t="s">
        <v>7</v>
      </c>
      <c r="F24" s="46">
        <v>319.83</v>
      </c>
      <c r="G24" s="38">
        <v>319.83</v>
      </c>
      <c r="H24" s="62">
        <f t="shared" si="0"/>
        <v>100</v>
      </c>
    </row>
    <row r="25" spans="1:8" ht="15" customHeight="1" outlineLevel="4">
      <c r="A25" s="15" t="s">
        <v>28</v>
      </c>
      <c r="B25" s="19" t="s">
        <v>76</v>
      </c>
      <c r="C25" s="12" t="s">
        <v>80</v>
      </c>
      <c r="D25" s="12" t="s">
        <v>0</v>
      </c>
      <c r="E25" s="12" t="s">
        <v>1</v>
      </c>
      <c r="F25" s="47">
        <f>F26</f>
        <v>18100</v>
      </c>
      <c r="G25" s="37">
        <f>G26</f>
        <v>18100</v>
      </c>
      <c r="H25" s="63">
        <f t="shared" si="0"/>
        <v>100</v>
      </c>
    </row>
    <row r="26" spans="1:8" ht="94.5" customHeight="1" outlineLevel="2">
      <c r="A26" s="9" t="s">
        <v>51</v>
      </c>
      <c r="B26" s="18" t="s">
        <v>76</v>
      </c>
      <c r="C26" s="5" t="s">
        <v>80</v>
      </c>
      <c r="D26" s="5" t="s">
        <v>55</v>
      </c>
      <c r="E26" s="5" t="s">
        <v>1</v>
      </c>
      <c r="F26" s="46">
        <f>F27</f>
        <v>18100</v>
      </c>
      <c r="G26" s="38">
        <f>G27</f>
        <v>18100</v>
      </c>
      <c r="H26" s="62">
        <f t="shared" si="0"/>
        <v>100</v>
      </c>
    </row>
    <row r="27" spans="1:8" ht="20.25" customHeight="1" outlineLevel="3">
      <c r="A27" s="9" t="s">
        <v>29</v>
      </c>
      <c r="B27" s="18" t="s">
        <v>76</v>
      </c>
      <c r="C27" s="5" t="s">
        <v>80</v>
      </c>
      <c r="D27" s="5" t="s">
        <v>55</v>
      </c>
      <c r="E27" s="5" t="s">
        <v>8</v>
      </c>
      <c r="F27" s="46">
        <v>18100</v>
      </c>
      <c r="G27" s="38">
        <v>18100</v>
      </c>
      <c r="H27" s="62">
        <f t="shared" si="0"/>
        <v>100</v>
      </c>
    </row>
    <row r="28" spans="1:8" ht="25.5" outlineLevel="3">
      <c r="A28" s="15" t="s">
        <v>166</v>
      </c>
      <c r="B28" s="19" t="s">
        <v>76</v>
      </c>
      <c r="C28" s="12" t="s">
        <v>105</v>
      </c>
      <c r="D28" s="12" t="s">
        <v>169</v>
      </c>
      <c r="E28" s="12" t="s">
        <v>1</v>
      </c>
      <c r="F28" s="65">
        <f aca="true" t="shared" si="1" ref="F28:G30">F29</f>
        <v>60742</v>
      </c>
      <c r="G28" s="37">
        <f t="shared" si="1"/>
        <v>60742</v>
      </c>
      <c r="H28" s="62">
        <f t="shared" si="0"/>
        <v>100</v>
      </c>
    </row>
    <row r="29" spans="1:8" ht="25.5" outlineLevel="3">
      <c r="A29" s="9" t="s">
        <v>158</v>
      </c>
      <c r="B29" s="18" t="s">
        <v>76</v>
      </c>
      <c r="C29" s="5" t="s">
        <v>105</v>
      </c>
      <c r="D29" s="5" t="s">
        <v>167</v>
      </c>
      <c r="E29" s="5" t="s">
        <v>1</v>
      </c>
      <c r="F29" s="46">
        <f t="shared" si="1"/>
        <v>60742</v>
      </c>
      <c r="G29" s="38">
        <f t="shared" si="1"/>
        <v>60742</v>
      </c>
      <c r="H29" s="62">
        <f t="shared" si="0"/>
        <v>100</v>
      </c>
    </row>
    <row r="30" spans="1:8" ht="20.25" customHeight="1" outlineLevel="3">
      <c r="A30" s="9" t="s">
        <v>165</v>
      </c>
      <c r="B30" s="18" t="s">
        <v>76</v>
      </c>
      <c r="C30" s="5" t="s">
        <v>105</v>
      </c>
      <c r="D30" s="5" t="s">
        <v>167</v>
      </c>
      <c r="E30" s="5" t="s">
        <v>164</v>
      </c>
      <c r="F30" s="46">
        <f t="shared" si="1"/>
        <v>60742</v>
      </c>
      <c r="G30" s="38">
        <f t="shared" si="1"/>
        <v>60742</v>
      </c>
      <c r="H30" s="62">
        <f t="shared" si="0"/>
        <v>100</v>
      </c>
    </row>
    <row r="31" spans="1:8" ht="20.25" customHeight="1" outlineLevel="3">
      <c r="A31" s="9" t="s">
        <v>160</v>
      </c>
      <c r="B31" s="18" t="s">
        <v>76</v>
      </c>
      <c r="C31" s="5" t="s">
        <v>105</v>
      </c>
      <c r="D31" s="5" t="s">
        <v>168</v>
      </c>
      <c r="E31" s="5" t="s">
        <v>161</v>
      </c>
      <c r="F31" s="46">
        <v>60742</v>
      </c>
      <c r="G31" s="38">
        <v>60742</v>
      </c>
      <c r="H31" s="62">
        <f t="shared" si="0"/>
        <v>100</v>
      </c>
    </row>
    <row r="32" spans="1:8" ht="33" customHeight="1" outlineLevel="4">
      <c r="A32" s="15" t="s">
        <v>39</v>
      </c>
      <c r="B32" s="19" t="s">
        <v>76</v>
      </c>
      <c r="C32" s="12" t="s">
        <v>81</v>
      </c>
      <c r="D32" s="12" t="s">
        <v>0</v>
      </c>
      <c r="E32" s="12" t="s">
        <v>1</v>
      </c>
      <c r="F32" s="47">
        <f>F33+F36+F38+F41</f>
        <v>444816.56</v>
      </c>
      <c r="G32" s="37">
        <f>G33+G36+G38+G41</f>
        <v>404283.43</v>
      </c>
      <c r="H32" s="63">
        <f t="shared" si="0"/>
        <v>90.88767513511638</v>
      </c>
    </row>
    <row r="33" spans="1:8" ht="26.25" customHeight="1" outlineLevel="4">
      <c r="A33" s="9" t="s">
        <v>56</v>
      </c>
      <c r="B33" s="18" t="s">
        <v>76</v>
      </c>
      <c r="C33" s="16" t="s">
        <v>81</v>
      </c>
      <c r="D33" s="16" t="s">
        <v>57</v>
      </c>
      <c r="E33" s="16" t="s">
        <v>1</v>
      </c>
      <c r="F33" s="46">
        <f>F34</f>
        <v>5000</v>
      </c>
      <c r="G33" s="38">
        <f>G34</f>
        <v>5000</v>
      </c>
      <c r="H33" s="62">
        <f t="shared" si="0"/>
        <v>100</v>
      </c>
    </row>
    <row r="34" spans="1:8" ht="26.25" customHeight="1" outlineLevel="4">
      <c r="A34" s="9" t="s">
        <v>50</v>
      </c>
      <c r="B34" s="18" t="s">
        <v>76</v>
      </c>
      <c r="C34" s="16" t="s">
        <v>81</v>
      </c>
      <c r="D34" s="16" t="s">
        <v>57</v>
      </c>
      <c r="E34" s="16" t="s">
        <v>35</v>
      </c>
      <c r="F34" s="46">
        <f>F35</f>
        <v>5000</v>
      </c>
      <c r="G34" s="38">
        <f>G35</f>
        <v>5000</v>
      </c>
      <c r="H34" s="62">
        <f t="shared" si="0"/>
        <v>100</v>
      </c>
    </row>
    <row r="35" spans="1:8" ht="26.25" customHeight="1" outlineLevel="4">
      <c r="A35" s="9" t="s">
        <v>27</v>
      </c>
      <c r="B35" s="18" t="s">
        <v>76</v>
      </c>
      <c r="C35" s="16" t="s">
        <v>81</v>
      </c>
      <c r="D35" s="16" t="s">
        <v>57</v>
      </c>
      <c r="E35" s="16" t="s">
        <v>7</v>
      </c>
      <c r="F35" s="46">
        <v>5000</v>
      </c>
      <c r="G35" s="38">
        <v>5000</v>
      </c>
      <c r="H35" s="62">
        <f t="shared" si="0"/>
        <v>100</v>
      </c>
    </row>
    <row r="36" spans="1:8" ht="69" customHeight="1" outlineLevel="4">
      <c r="A36" s="9" t="s">
        <v>40</v>
      </c>
      <c r="B36" s="18" t="s">
        <v>76</v>
      </c>
      <c r="C36" s="5" t="s">
        <v>81</v>
      </c>
      <c r="D36" s="5" t="s">
        <v>58</v>
      </c>
      <c r="E36" s="5" t="s">
        <v>1</v>
      </c>
      <c r="F36" s="46">
        <f>F37</f>
        <v>15772</v>
      </c>
      <c r="G36" s="38">
        <f>G37</f>
        <v>15772</v>
      </c>
      <c r="H36" s="62">
        <f t="shared" si="0"/>
        <v>100</v>
      </c>
    </row>
    <row r="37" spans="1:8" ht="12.75" outlineLevel="4">
      <c r="A37" s="9" t="s">
        <v>29</v>
      </c>
      <c r="B37" s="18" t="s">
        <v>76</v>
      </c>
      <c r="C37" s="5" t="s">
        <v>81</v>
      </c>
      <c r="D37" s="5" t="s">
        <v>58</v>
      </c>
      <c r="E37" s="5" t="s">
        <v>8</v>
      </c>
      <c r="F37" s="46">
        <v>15772</v>
      </c>
      <c r="G37" s="38">
        <v>15772</v>
      </c>
      <c r="H37" s="62">
        <f t="shared" si="0"/>
        <v>100</v>
      </c>
    </row>
    <row r="38" spans="1:8" ht="15" customHeight="1" outlineLevel="4">
      <c r="A38" s="9" t="s">
        <v>127</v>
      </c>
      <c r="B38" s="18" t="s">
        <v>76</v>
      </c>
      <c r="C38" s="5" t="s">
        <v>81</v>
      </c>
      <c r="D38" s="5" t="s">
        <v>128</v>
      </c>
      <c r="E38" s="5" t="s">
        <v>1</v>
      </c>
      <c r="F38" s="46">
        <f>F39</f>
        <v>72000</v>
      </c>
      <c r="G38" s="38">
        <f>G39</f>
        <v>72000</v>
      </c>
      <c r="H38" s="62">
        <f t="shared" si="0"/>
        <v>100</v>
      </c>
    </row>
    <row r="39" spans="1:8" ht="15" customHeight="1" outlineLevel="1">
      <c r="A39" s="9" t="s">
        <v>121</v>
      </c>
      <c r="B39" s="18" t="s">
        <v>76</v>
      </c>
      <c r="C39" s="5" t="s">
        <v>81</v>
      </c>
      <c r="D39" s="5" t="s">
        <v>128</v>
      </c>
      <c r="E39" s="5" t="s">
        <v>120</v>
      </c>
      <c r="F39" s="46">
        <f>F40</f>
        <v>72000</v>
      </c>
      <c r="G39" s="38">
        <f>G40</f>
        <v>72000</v>
      </c>
      <c r="H39" s="62">
        <f t="shared" si="0"/>
        <v>100</v>
      </c>
    </row>
    <row r="40" spans="1:8" ht="30" customHeight="1" outlineLevel="2">
      <c r="A40" s="9" t="s">
        <v>26</v>
      </c>
      <c r="B40" s="18" t="s">
        <v>76</v>
      </c>
      <c r="C40" s="5" t="s">
        <v>81</v>
      </c>
      <c r="D40" s="5" t="s">
        <v>128</v>
      </c>
      <c r="E40" s="5" t="s">
        <v>5</v>
      </c>
      <c r="F40" s="46">
        <v>72000</v>
      </c>
      <c r="G40" s="38">
        <v>72000</v>
      </c>
      <c r="H40" s="62">
        <f t="shared" si="0"/>
        <v>100</v>
      </c>
    </row>
    <row r="41" spans="1:8" ht="65.25" customHeight="1" outlineLevel="3">
      <c r="A41" s="9" t="s">
        <v>129</v>
      </c>
      <c r="B41" s="18" t="s">
        <v>76</v>
      </c>
      <c r="C41" s="5" t="s">
        <v>81</v>
      </c>
      <c r="D41" s="5" t="s">
        <v>130</v>
      </c>
      <c r="E41" s="5" t="s">
        <v>1</v>
      </c>
      <c r="F41" s="46">
        <f>F42</f>
        <v>352044.56</v>
      </c>
      <c r="G41" s="38">
        <f>G42</f>
        <v>311511.43</v>
      </c>
      <c r="H41" s="62">
        <f t="shared" si="0"/>
        <v>88.48636377167708</v>
      </c>
    </row>
    <row r="42" spans="1:8" ht="46.5" customHeight="1" outlineLevel="4">
      <c r="A42" s="9" t="s">
        <v>121</v>
      </c>
      <c r="B42" s="18" t="s">
        <v>76</v>
      </c>
      <c r="C42" s="5" t="s">
        <v>81</v>
      </c>
      <c r="D42" s="5" t="s">
        <v>130</v>
      </c>
      <c r="E42" s="5" t="s">
        <v>120</v>
      </c>
      <c r="F42" s="46">
        <f>F43+F44</f>
        <v>352044.56</v>
      </c>
      <c r="G42" s="38">
        <f>G43+G44</f>
        <v>311511.43</v>
      </c>
      <c r="H42" s="62">
        <f t="shared" si="0"/>
        <v>88.48636377167708</v>
      </c>
    </row>
    <row r="43" spans="1:8" ht="42.75" customHeight="1" outlineLevel="4">
      <c r="A43" s="9" t="s">
        <v>26</v>
      </c>
      <c r="B43" s="18" t="s">
        <v>76</v>
      </c>
      <c r="C43" s="5" t="s">
        <v>81</v>
      </c>
      <c r="D43" s="5" t="s">
        <v>130</v>
      </c>
      <c r="E43" s="5" t="s">
        <v>5</v>
      </c>
      <c r="F43" s="46">
        <v>126830.74</v>
      </c>
      <c r="G43" s="38">
        <v>126830.74</v>
      </c>
      <c r="H43" s="62">
        <f t="shared" si="0"/>
        <v>100</v>
      </c>
    </row>
    <row r="44" spans="1:8" ht="12.75" outlineLevel="4">
      <c r="A44" s="9" t="s">
        <v>149</v>
      </c>
      <c r="B44" s="18" t="s">
        <v>76</v>
      </c>
      <c r="C44" s="5" t="s">
        <v>81</v>
      </c>
      <c r="D44" s="5" t="s">
        <v>130</v>
      </c>
      <c r="E44" s="5" t="s">
        <v>150</v>
      </c>
      <c r="F44" s="46">
        <v>225213.82</v>
      </c>
      <c r="G44" s="38">
        <v>184680.69</v>
      </c>
      <c r="H44" s="62">
        <f t="shared" si="0"/>
        <v>82.00237889486533</v>
      </c>
    </row>
    <row r="45" spans="1:8" ht="12.75" outlineLevel="4">
      <c r="A45" s="6" t="s">
        <v>9</v>
      </c>
      <c r="B45" s="17" t="s">
        <v>77</v>
      </c>
      <c r="C45" s="12" t="s">
        <v>75</v>
      </c>
      <c r="D45" s="12" t="s">
        <v>0</v>
      </c>
      <c r="E45" s="12" t="s">
        <v>1</v>
      </c>
      <c r="F45" s="47">
        <f>F46</f>
        <v>227338.49</v>
      </c>
      <c r="G45" s="37">
        <f>G46</f>
        <v>227338.49</v>
      </c>
      <c r="H45" s="63">
        <f t="shared" si="0"/>
        <v>100</v>
      </c>
    </row>
    <row r="46" spans="1:8" ht="25.5" outlineLevel="4">
      <c r="A46" s="15" t="s">
        <v>30</v>
      </c>
      <c r="B46" s="19" t="s">
        <v>77</v>
      </c>
      <c r="C46" s="12" t="s">
        <v>78</v>
      </c>
      <c r="D46" s="12" t="s">
        <v>0</v>
      </c>
      <c r="E46" s="12" t="s">
        <v>1</v>
      </c>
      <c r="F46" s="47">
        <f>F47</f>
        <v>227338.49</v>
      </c>
      <c r="G46" s="37">
        <f>G47</f>
        <v>227338.49</v>
      </c>
      <c r="H46" s="63">
        <f t="shared" si="0"/>
        <v>100</v>
      </c>
    </row>
    <row r="47" spans="1:8" ht="53.25" customHeight="1" outlineLevel="1">
      <c r="A47" s="9" t="s">
        <v>60</v>
      </c>
      <c r="B47" s="18" t="s">
        <v>77</v>
      </c>
      <c r="C47" s="5" t="s">
        <v>78</v>
      </c>
      <c r="D47" s="5" t="s">
        <v>59</v>
      </c>
      <c r="E47" s="5" t="s">
        <v>1</v>
      </c>
      <c r="F47" s="46">
        <f>F48+F49+F50+F51</f>
        <v>227338.49</v>
      </c>
      <c r="G47" s="38">
        <f>G48+G49+G50+G51</f>
        <v>227338.49</v>
      </c>
      <c r="H47" s="62">
        <f t="shared" si="0"/>
        <v>100</v>
      </c>
    </row>
    <row r="48" spans="1:8" ht="26.25" customHeight="1" outlineLevel="3">
      <c r="A48" s="9" t="s">
        <v>23</v>
      </c>
      <c r="B48" s="18" t="s">
        <v>77</v>
      </c>
      <c r="C48" s="5" t="s">
        <v>78</v>
      </c>
      <c r="D48" s="5" t="s">
        <v>59</v>
      </c>
      <c r="E48" s="5" t="s">
        <v>3</v>
      </c>
      <c r="F48" s="46">
        <v>153504</v>
      </c>
      <c r="G48" s="38">
        <v>153504</v>
      </c>
      <c r="H48" s="62">
        <f t="shared" si="0"/>
        <v>100</v>
      </c>
    </row>
    <row r="49" spans="1:8" ht="26.25" customHeight="1" outlineLevel="3">
      <c r="A49" s="9" t="s">
        <v>24</v>
      </c>
      <c r="B49" s="18" t="s">
        <v>77</v>
      </c>
      <c r="C49" s="5" t="s">
        <v>78</v>
      </c>
      <c r="D49" s="5" t="s">
        <v>59</v>
      </c>
      <c r="E49" s="5" t="s">
        <v>4</v>
      </c>
      <c r="F49" s="46">
        <v>45563.26</v>
      </c>
      <c r="G49" s="38">
        <v>45563.26</v>
      </c>
      <c r="H49" s="62">
        <f t="shared" si="0"/>
        <v>100</v>
      </c>
    </row>
    <row r="50" spans="1:8" ht="45" customHeight="1" outlineLevel="4">
      <c r="A50" s="9" t="s">
        <v>38</v>
      </c>
      <c r="B50" s="18" t="s">
        <v>77</v>
      </c>
      <c r="C50" s="5" t="s">
        <v>78</v>
      </c>
      <c r="D50" s="5" t="s">
        <v>59</v>
      </c>
      <c r="E50" s="5" t="s">
        <v>37</v>
      </c>
      <c r="F50" s="46">
        <v>3515.36</v>
      </c>
      <c r="G50" s="38">
        <v>3515.36</v>
      </c>
      <c r="H50" s="62">
        <f t="shared" si="0"/>
        <v>100</v>
      </c>
    </row>
    <row r="51" spans="1:8" ht="15" customHeight="1" outlineLevel="1">
      <c r="A51" s="9" t="s">
        <v>26</v>
      </c>
      <c r="B51" s="18" t="s">
        <v>77</v>
      </c>
      <c r="C51" s="5" t="s">
        <v>78</v>
      </c>
      <c r="D51" s="5" t="s">
        <v>59</v>
      </c>
      <c r="E51" s="5" t="s">
        <v>5</v>
      </c>
      <c r="F51" s="46">
        <v>24755.87</v>
      </c>
      <c r="G51" s="38">
        <v>24755.87</v>
      </c>
      <c r="H51" s="62">
        <f t="shared" si="0"/>
        <v>100</v>
      </c>
    </row>
    <row r="52" spans="1:8" ht="61.5" customHeight="1" outlineLevel="2">
      <c r="A52" s="6" t="s">
        <v>10</v>
      </c>
      <c r="B52" s="17" t="s">
        <v>78</v>
      </c>
      <c r="C52" s="12" t="s">
        <v>75</v>
      </c>
      <c r="D52" s="12" t="s">
        <v>0</v>
      </c>
      <c r="E52" s="12" t="s">
        <v>1</v>
      </c>
      <c r="F52" s="47">
        <f>F53</f>
        <v>13200</v>
      </c>
      <c r="G52" s="37">
        <f>G53</f>
        <v>13200</v>
      </c>
      <c r="H52" s="63">
        <f t="shared" si="0"/>
        <v>100</v>
      </c>
    </row>
    <row r="53" spans="1:8" ht="0.75" customHeight="1" hidden="1" outlineLevel="2">
      <c r="A53" s="15" t="s">
        <v>31</v>
      </c>
      <c r="B53" s="19" t="s">
        <v>78</v>
      </c>
      <c r="C53" s="13" t="s">
        <v>83</v>
      </c>
      <c r="D53" s="12" t="s">
        <v>0</v>
      </c>
      <c r="E53" s="13" t="s">
        <v>1</v>
      </c>
      <c r="F53" s="47">
        <f>F54</f>
        <v>13200</v>
      </c>
      <c r="G53" s="37">
        <f>G55</f>
        <v>13200</v>
      </c>
      <c r="H53" s="62">
        <f t="shared" si="0"/>
        <v>100</v>
      </c>
    </row>
    <row r="54" spans="1:8" ht="42" customHeight="1" hidden="1" outlineLevel="2">
      <c r="A54" s="9" t="s">
        <v>43</v>
      </c>
      <c r="B54" s="18" t="s">
        <v>78</v>
      </c>
      <c r="C54" s="16" t="s">
        <v>83</v>
      </c>
      <c r="D54" s="16" t="s">
        <v>61</v>
      </c>
      <c r="E54" s="16" t="s">
        <v>1</v>
      </c>
      <c r="F54" s="47">
        <f>F55</f>
        <v>13200</v>
      </c>
      <c r="G54" s="38">
        <f>G55</f>
        <v>13200</v>
      </c>
      <c r="H54" s="62">
        <f t="shared" si="0"/>
        <v>100</v>
      </c>
    </row>
    <row r="55" spans="1:8" ht="43.5" customHeight="1" outlineLevel="3">
      <c r="A55" s="9" t="s">
        <v>26</v>
      </c>
      <c r="B55" s="18" t="s">
        <v>78</v>
      </c>
      <c r="C55" s="5" t="s">
        <v>83</v>
      </c>
      <c r="D55" s="5" t="s">
        <v>61</v>
      </c>
      <c r="E55" s="5" t="s">
        <v>5</v>
      </c>
      <c r="F55" s="46">
        <v>13200</v>
      </c>
      <c r="G55" s="38">
        <v>13200</v>
      </c>
      <c r="H55" s="62">
        <f t="shared" si="0"/>
        <v>100</v>
      </c>
    </row>
    <row r="56" spans="1:8" ht="12.75" outlineLevel="3">
      <c r="A56" s="6" t="s">
        <v>11</v>
      </c>
      <c r="B56" s="17" t="s">
        <v>79</v>
      </c>
      <c r="C56" s="12" t="s">
        <v>75</v>
      </c>
      <c r="D56" s="12" t="s">
        <v>0</v>
      </c>
      <c r="E56" s="12" t="s">
        <v>1</v>
      </c>
      <c r="F56" s="47">
        <f>F57</f>
        <v>3996180.5100000002</v>
      </c>
      <c r="G56" s="37">
        <f>G57</f>
        <v>3996180.5100000002</v>
      </c>
      <c r="H56" s="63">
        <f t="shared" si="0"/>
        <v>100</v>
      </c>
    </row>
    <row r="57" spans="1:8" ht="25.5" outlineLevel="4">
      <c r="A57" s="15" t="s">
        <v>32</v>
      </c>
      <c r="B57" s="19" t="s">
        <v>79</v>
      </c>
      <c r="C57" s="12" t="s">
        <v>82</v>
      </c>
      <c r="D57" s="12" t="s">
        <v>0</v>
      </c>
      <c r="E57" s="12" t="s">
        <v>1</v>
      </c>
      <c r="F57" s="47">
        <f>F58+F60</f>
        <v>3996180.5100000002</v>
      </c>
      <c r="G57" s="37">
        <f>G58+G60</f>
        <v>3996180.5100000002</v>
      </c>
      <c r="H57" s="63">
        <f t="shared" si="0"/>
        <v>100</v>
      </c>
    </row>
    <row r="58" spans="1:8" ht="51" outlineLevel="3">
      <c r="A58" s="9" t="s">
        <v>131</v>
      </c>
      <c r="B58" s="18" t="s">
        <v>79</v>
      </c>
      <c r="C58" s="16" t="s">
        <v>82</v>
      </c>
      <c r="D58" s="5" t="s">
        <v>132</v>
      </c>
      <c r="E58" s="34" t="s">
        <v>1</v>
      </c>
      <c r="F58" s="46">
        <f>F59</f>
        <v>2970786.47</v>
      </c>
      <c r="G58" s="39">
        <f>G59</f>
        <v>2970786.47</v>
      </c>
      <c r="H58" s="62">
        <f t="shared" si="0"/>
        <v>100</v>
      </c>
    </row>
    <row r="59" spans="1:8" ht="51" outlineLevel="4">
      <c r="A59" s="9" t="s">
        <v>88</v>
      </c>
      <c r="B59" s="18" t="s">
        <v>79</v>
      </c>
      <c r="C59" s="16" t="s">
        <v>82</v>
      </c>
      <c r="D59" s="5" t="s">
        <v>132</v>
      </c>
      <c r="E59" s="34" t="s">
        <v>5</v>
      </c>
      <c r="F59" s="46">
        <v>2970786.47</v>
      </c>
      <c r="G59" s="39">
        <v>2970786.47</v>
      </c>
      <c r="H59" s="62">
        <f t="shared" si="0"/>
        <v>100</v>
      </c>
    </row>
    <row r="60" spans="1:8" ht="76.5" outlineLevel="3">
      <c r="A60" s="9" t="s">
        <v>133</v>
      </c>
      <c r="B60" s="18" t="s">
        <v>79</v>
      </c>
      <c r="C60" s="5" t="s">
        <v>82</v>
      </c>
      <c r="D60" s="5" t="s">
        <v>62</v>
      </c>
      <c r="E60" s="5" t="s">
        <v>1</v>
      </c>
      <c r="F60" s="46">
        <f>F61</f>
        <v>1025394.04</v>
      </c>
      <c r="G60" s="40">
        <f>G61</f>
        <v>1025394.04</v>
      </c>
      <c r="H60" s="62">
        <f t="shared" si="0"/>
        <v>100</v>
      </c>
    </row>
    <row r="61" spans="1:8" ht="51" outlineLevel="2">
      <c r="A61" s="9" t="s">
        <v>26</v>
      </c>
      <c r="B61" s="18" t="s">
        <v>79</v>
      </c>
      <c r="C61" s="5" t="s">
        <v>82</v>
      </c>
      <c r="D61" s="5" t="s">
        <v>62</v>
      </c>
      <c r="E61" s="5" t="s">
        <v>5</v>
      </c>
      <c r="F61" s="46">
        <v>1025394.04</v>
      </c>
      <c r="G61" s="38">
        <v>1025394.04</v>
      </c>
      <c r="H61" s="62">
        <f t="shared" si="0"/>
        <v>100</v>
      </c>
    </row>
    <row r="62" spans="1:8" ht="25.5" outlineLevel="4">
      <c r="A62" s="6" t="s">
        <v>12</v>
      </c>
      <c r="B62" s="17" t="s">
        <v>84</v>
      </c>
      <c r="C62" s="12" t="s">
        <v>75</v>
      </c>
      <c r="D62" s="12" t="s">
        <v>0</v>
      </c>
      <c r="E62" s="12" t="s">
        <v>1</v>
      </c>
      <c r="F62" s="48">
        <f>F63+F71+F81</f>
        <v>11650391.530000001</v>
      </c>
      <c r="G62" s="37">
        <f>G63+G71+G81</f>
        <v>9792763.21</v>
      </c>
      <c r="H62" s="63">
        <f t="shared" si="0"/>
        <v>84.0552283996931</v>
      </c>
    </row>
    <row r="63" spans="1:8" ht="12.75" outlineLevel="4">
      <c r="A63" s="15" t="s">
        <v>13</v>
      </c>
      <c r="B63" s="19" t="s">
        <v>84</v>
      </c>
      <c r="C63" s="12" t="s">
        <v>76</v>
      </c>
      <c r="D63" s="12" t="s">
        <v>0</v>
      </c>
      <c r="E63" s="12" t="s">
        <v>1</v>
      </c>
      <c r="F63" s="48">
        <f>F64+F69</f>
        <v>85877.49</v>
      </c>
      <c r="G63" s="37">
        <f>G64+G69</f>
        <v>85877.49</v>
      </c>
      <c r="H63" s="63">
        <f t="shared" si="0"/>
        <v>100</v>
      </c>
    </row>
    <row r="64" spans="1:8" ht="30" customHeight="1" outlineLevel="4">
      <c r="A64" s="9" t="s">
        <v>63</v>
      </c>
      <c r="B64" s="18" t="s">
        <v>84</v>
      </c>
      <c r="C64" s="5" t="s">
        <v>76</v>
      </c>
      <c r="D64" s="5" t="s">
        <v>64</v>
      </c>
      <c r="E64" s="5" t="s">
        <v>1</v>
      </c>
      <c r="F64" s="49">
        <f>F65+F66</f>
        <v>57187.490000000005</v>
      </c>
      <c r="G64" s="38">
        <f>G65+G66</f>
        <v>57187.490000000005</v>
      </c>
      <c r="H64" s="62">
        <f t="shared" si="0"/>
        <v>100</v>
      </c>
    </row>
    <row r="65" spans="1:8" ht="14.25" customHeight="1" outlineLevel="4">
      <c r="A65" s="9" t="s">
        <v>26</v>
      </c>
      <c r="B65" s="18" t="s">
        <v>84</v>
      </c>
      <c r="C65" s="5" t="s">
        <v>76</v>
      </c>
      <c r="D65" s="5" t="s">
        <v>64</v>
      </c>
      <c r="E65" s="5" t="s">
        <v>5</v>
      </c>
      <c r="F65" s="49">
        <v>57103.55</v>
      </c>
      <c r="G65" s="38">
        <v>57103.55</v>
      </c>
      <c r="H65" s="62">
        <f t="shared" si="0"/>
        <v>100</v>
      </c>
    </row>
    <row r="66" spans="1:8" ht="14.25" customHeight="1" outlineLevel="4">
      <c r="A66" s="9" t="s">
        <v>165</v>
      </c>
      <c r="B66" s="18" t="s">
        <v>84</v>
      </c>
      <c r="C66" s="5" t="s">
        <v>76</v>
      </c>
      <c r="D66" s="5" t="s">
        <v>64</v>
      </c>
      <c r="E66" s="5" t="s">
        <v>164</v>
      </c>
      <c r="F66" s="49">
        <f>F67</f>
        <v>83.94</v>
      </c>
      <c r="G66" s="38">
        <f>G67</f>
        <v>83.94</v>
      </c>
      <c r="H66" s="62">
        <f t="shared" si="0"/>
        <v>100</v>
      </c>
    </row>
    <row r="67" spans="1:8" ht="25.5" outlineLevel="4">
      <c r="A67" s="9" t="s">
        <v>50</v>
      </c>
      <c r="B67" s="18" t="s">
        <v>84</v>
      </c>
      <c r="C67" s="5" t="s">
        <v>76</v>
      </c>
      <c r="D67" s="5" t="s">
        <v>64</v>
      </c>
      <c r="E67" s="5" t="s">
        <v>35</v>
      </c>
      <c r="F67" s="49">
        <f>F68</f>
        <v>83.94</v>
      </c>
      <c r="G67" s="38">
        <f>G68</f>
        <v>83.94</v>
      </c>
      <c r="H67" s="62">
        <f t="shared" si="0"/>
        <v>100</v>
      </c>
    </row>
    <row r="68" spans="1:8" ht="14.25" customHeight="1" outlineLevel="4">
      <c r="A68" s="9" t="s">
        <v>27</v>
      </c>
      <c r="B68" s="18" t="s">
        <v>84</v>
      </c>
      <c r="C68" s="5" t="s">
        <v>76</v>
      </c>
      <c r="D68" s="5" t="s">
        <v>64</v>
      </c>
      <c r="E68" s="5" t="s">
        <v>7</v>
      </c>
      <c r="F68" s="49">
        <v>83.94</v>
      </c>
      <c r="G68" s="38">
        <v>83.94</v>
      </c>
      <c r="H68" s="62">
        <f t="shared" si="0"/>
        <v>100</v>
      </c>
    </row>
    <row r="69" spans="1:8" ht="15" customHeight="1" outlineLevel="2">
      <c r="A69" s="9" t="s">
        <v>50</v>
      </c>
      <c r="B69" s="18" t="s">
        <v>84</v>
      </c>
      <c r="C69" s="5" t="s">
        <v>76</v>
      </c>
      <c r="D69" s="5" t="s">
        <v>67</v>
      </c>
      <c r="E69" s="5" t="s">
        <v>35</v>
      </c>
      <c r="F69" s="49">
        <f>F70</f>
        <v>28690</v>
      </c>
      <c r="G69" s="38">
        <f>G70</f>
        <v>28690</v>
      </c>
      <c r="H69" s="62">
        <f t="shared" si="0"/>
        <v>100</v>
      </c>
    </row>
    <row r="70" spans="1:8" ht="25.5" outlineLevel="2">
      <c r="A70" s="9" t="s">
        <v>33</v>
      </c>
      <c r="B70" s="18" t="s">
        <v>84</v>
      </c>
      <c r="C70" s="5" t="s">
        <v>76</v>
      </c>
      <c r="D70" s="5" t="s">
        <v>67</v>
      </c>
      <c r="E70" s="5" t="s">
        <v>14</v>
      </c>
      <c r="F70" s="49">
        <v>28690</v>
      </c>
      <c r="G70" s="38">
        <v>28690</v>
      </c>
      <c r="H70" s="62">
        <f t="shared" si="0"/>
        <v>100</v>
      </c>
    </row>
    <row r="71" spans="1:8" ht="12.75" outlineLevel="2">
      <c r="A71" s="15" t="s">
        <v>15</v>
      </c>
      <c r="B71" s="19" t="s">
        <v>84</v>
      </c>
      <c r="C71" s="12" t="s">
        <v>77</v>
      </c>
      <c r="D71" s="12" t="s">
        <v>0</v>
      </c>
      <c r="E71" s="12" t="s">
        <v>1</v>
      </c>
      <c r="F71" s="48">
        <f>F72+F74+F77</f>
        <v>4180915.96</v>
      </c>
      <c r="G71" s="37">
        <f>G72+G74+G77</f>
        <v>4023694.9800000004</v>
      </c>
      <c r="H71" s="63">
        <f t="shared" si="0"/>
        <v>96.23955655879772</v>
      </c>
    </row>
    <row r="72" spans="1:8" ht="114.75" outlineLevel="3">
      <c r="A72" s="9" t="s">
        <v>44</v>
      </c>
      <c r="B72" s="18" t="s">
        <v>84</v>
      </c>
      <c r="C72" s="5" t="s">
        <v>77</v>
      </c>
      <c r="D72" s="5" t="s">
        <v>65</v>
      </c>
      <c r="E72" s="5" t="s">
        <v>1</v>
      </c>
      <c r="F72" s="49">
        <f>F73</f>
        <v>3180643.27</v>
      </c>
      <c r="G72" s="38">
        <f>G73</f>
        <v>3178135.64</v>
      </c>
      <c r="H72" s="62">
        <f t="shared" si="0"/>
        <v>99.92115965900193</v>
      </c>
    </row>
    <row r="73" spans="1:8" ht="51" outlineLevel="4">
      <c r="A73" s="9" t="s">
        <v>26</v>
      </c>
      <c r="B73" s="18" t="s">
        <v>84</v>
      </c>
      <c r="C73" s="5" t="s">
        <v>77</v>
      </c>
      <c r="D73" s="5" t="s">
        <v>65</v>
      </c>
      <c r="E73" s="5" t="s">
        <v>5</v>
      </c>
      <c r="F73" s="49">
        <v>3180643.27</v>
      </c>
      <c r="G73" s="38">
        <v>3178135.64</v>
      </c>
      <c r="H73" s="62">
        <f t="shared" si="0"/>
        <v>99.92115965900193</v>
      </c>
    </row>
    <row r="74" spans="1:8" ht="25.5" outlineLevel="3">
      <c r="A74" s="9" t="s">
        <v>45</v>
      </c>
      <c r="B74" s="18" t="s">
        <v>84</v>
      </c>
      <c r="C74" s="5" t="s">
        <v>77</v>
      </c>
      <c r="D74" s="5" t="s">
        <v>66</v>
      </c>
      <c r="E74" s="5" t="s">
        <v>1</v>
      </c>
      <c r="F74" s="49">
        <f>F75+F76</f>
        <v>760766.57</v>
      </c>
      <c r="G74" s="38">
        <f>G75+G76</f>
        <v>606053.22</v>
      </c>
      <c r="H74" s="62">
        <f t="shared" si="0"/>
        <v>79.66349257433853</v>
      </c>
    </row>
    <row r="75" spans="1:8" ht="51" outlineLevel="4">
      <c r="A75" s="9" t="s">
        <v>26</v>
      </c>
      <c r="B75" s="18" t="s">
        <v>84</v>
      </c>
      <c r="C75" s="5" t="s">
        <v>77</v>
      </c>
      <c r="D75" s="5" t="s">
        <v>66</v>
      </c>
      <c r="E75" s="5" t="s">
        <v>5</v>
      </c>
      <c r="F75" s="49">
        <v>680766.57</v>
      </c>
      <c r="G75" s="41">
        <v>534210.49</v>
      </c>
      <c r="H75" s="62">
        <f t="shared" si="0"/>
        <v>78.4719041065721</v>
      </c>
    </row>
    <row r="76" spans="1:8" ht="12.75" outlineLevel="4">
      <c r="A76" s="9" t="s">
        <v>149</v>
      </c>
      <c r="B76" s="18" t="s">
        <v>84</v>
      </c>
      <c r="C76" s="5" t="s">
        <v>77</v>
      </c>
      <c r="D76" s="5" t="s">
        <v>66</v>
      </c>
      <c r="E76" s="5" t="s">
        <v>150</v>
      </c>
      <c r="F76" s="49">
        <v>80000</v>
      </c>
      <c r="G76" s="41">
        <v>71842.73</v>
      </c>
      <c r="H76" s="62"/>
    </row>
    <row r="77" spans="1:8" ht="30.75" customHeight="1" outlineLevel="3">
      <c r="A77" s="9" t="s">
        <v>50</v>
      </c>
      <c r="B77" s="18" t="s">
        <v>84</v>
      </c>
      <c r="C77" s="5" t="s">
        <v>77</v>
      </c>
      <c r="D77" s="5" t="s">
        <v>67</v>
      </c>
      <c r="E77" s="5" t="s">
        <v>35</v>
      </c>
      <c r="F77" s="49">
        <f>F78+F79+F80</f>
        <v>239506.12</v>
      </c>
      <c r="G77" s="38">
        <f>G78+G79+G80</f>
        <v>239506.12</v>
      </c>
      <c r="H77" s="62">
        <f aca="true" t="shared" si="2" ref="H77:H106">G77/F77*100</f>
        <v>100</v>
      </c>
    </row>
    <row r="78" spans="1:8" ht="25.5" outlineLevel="4">
      <c r="A78" s="9" t="s">
        <v>33</v>
      </c>
      <c r="B78" s="18" t="s">
        <v>84</v>
      </c>
      <c r="C78" s="5" t="s">
        <v>77</v>
      </c>
      <c r="D78" s="5" t="s">
        <v>67</v>
      </c>
      <c r="E78" s="5" t="s">
        <v>14</v>
      </c>
      <c r="F78" s="49">
        <v>26712</v>
      </c>
      <c r="G78" s="38">
        <v>26712</v>
      </c>
      <c r="H78" s="62">
        <f t="shared" si="2"/>
        <v>100</v>
      </c>
    </row>
    <row r="79" spans="1:8" ht="12.75" outlineLevel="4">
      <c r="A79" s="9" t="s">
        <v>36</v>
      </c>
      <c r="B79" s="18" t="s">
        <v>84</v>
      </c>
      <c r="C79" s="5" t="s">
        <v>77</v>
      </c>
      <c r="D79" s="5" t="s">
        <v>67</v>
      </c>
      <c r="E79" s="5" t="s">
        <v>6</v>
      </c>
      <c r="F79" s="49">
        <v>10854</v>
      </c>
      <c r="G79" s="38">
        <v>10854</v>
      </c>
      <c r="H79" s="62">
        <f t="shared" si="2"/>
        <v>100</v>
      </c>
    </row>
    <row r="80" spans="1:8" ht="12.75" outlineLevel="4">
      <c r="A80" s="9" t="s">
        <v>27</v>
      </c>
      <c r="B80" s="18" t="s">
        <v>84</v>
      </c>
      <c r="C80" s="5" t="s">
        <v>77</v>
      </c>
      <c r="D80" s="5" t="s">
        <v>67</v>
      </c>
      <c r="E80" s="5" t="s">
        <v>7</v>
      </c>
      <c r="F80" s="49">
        <v>201940.12</v>
      </c>
      <c r="G80" s="38">
        <v>201940.12</v>
      </c>
      <c r="H80" s="62">
        <f t="shared" si="2"/>
        <v>100</v>
      </c>
    </row>
    <row r="81" spans="1:8" ht="15" customHeight="1" outlineLevel="4">
      <c r="A81" s="15" t="s">
        <v>16</v>
      </c>
      <c r="B81" s="19" t="s">
        <v>84</v>
      </c>
      <c r="C81" s="12" t="s">
        <v>78</v>
      </c>
      <c r="D81" s="12" t="s">
        <v>0</v>
      </c>
      <c r="E81" s="12" t="s">
        <v>1</v>
      </c>
      <c r="F81" s="48">
        <f>F82+F85+F87+F90+F92</f>
        <v>7383598.08</v>
      </c>
      <c r="G81" s="37">
        <f>G82+G85+G87+G90+G92</f>
        <v>5683190.74</v>
      </c>
      <c r="H81" s="63">
        <f t="shared" si="2"/>
        <v>76.97047805722383</v>
      </c>
    </row>
    <row r="82" spans="1:8" s="7" customFormat="1" ht="25.5" outlineLevel="5">
      <c r="A82" s="9" t="s">
        <v>41</v>
      </c>
      <c r="B82" s="18" t="s">
        <v>84</v>
      </c>
      <c r="C82" s="5" t="s">
        <v>78</v>
      </c>
      <c r="D82" s="5" t="s">
        <v>68</v>
      </c>
      <c r="E82" s="5" t="s">
        <v>1</v>
      </c>
      <c r="F82" s="49">
        <f>F83+F84</f>
        <v>817587.78</v>
      </c>
      <c r="G82" s="38">
        <f>G83+G84</f>
        <v>636491.71</v>
      </c>
      <c r="H82" s="62">
        <f t="shared" si="2"/>
        <v>77.84995392176727</v>
      </c>
    </row>
    <row r="83" spans="1:8" ht="51" outlineLevel="1">
      <c r="A83" s="9" t="s">
        <v>26</v>
      </c>
      <c r="B83" s="18" t="s">
        <v>84</v>
      </c>
      <c r="C83" s="5" t="s">
        <v>78</v>
      </c>
      <c r="D83" s="5" t="s">
        <v>68</v>
      </c>
      <c r="E83" s="5" t="s">
        <v>5</v>
      </c>
      <c r="F83" s="49">
        <v>490000</v>
      </c>
      <c r="G83" s="38">
        <v>312691.81</v>
      </c>
      <c r="H83" s="62">
        <f t="shared" si="2"/>
        <v>63.81465510204082</v>
      </c>
    </row>
    <row r="84" spans="1:8" ht="12.75" outlineLevel="1">
      <c r="A84" s="9" t="s">
        <v>149</v>
      </c>
      <c r="B84" s="18" t="s">
        <v>84</v>
      </c>
      <c r="C84" s="5" t="s">
        <v>78</v>
      </c>
      <c r="D84" s="5" t="s">
        <v>68</v>
      </c>
      <c r="E84" s="5" t="s">
        <v>150</v>
      </c>
      <c r="F84" s="49">
        <v>327587.78</v>
      </c>
      <c r="G84" s="38">
        <v>323799.9</v>
      </c>
      <c r="H84" s="62">
        <f t="shared" si="2"/>
        <v>98.84370534212235</v>
      </c>
    </row>
    <row r="85" spans="1:8" ht="25.5" outlineLevel="2">
      <c r="A85" s="9" t="s">
        <v>46</v>
      </c>
      <c r="B85" s="18" t="s">
        <v>84</v>
      </c>
      <c r="C85" s="5" t="s">
        <v>78</v>
      </c>
      <c r="D85" s="5" t="s">
        <v>69</v>
      </c>
      <c r="E85" s="5" t="s">
        <v>1</v>
      </c>
      <c r="F85" s="49">
        <f>F86</f>
        <v>808644.3</v>
      </c>
      <c r="G85" s="38">
        <f>G86</f>
        <v>769104.75</v>
      </c>
      <c r="H85" s="62">
        <f t="shared" si="2"/>
        <v>95.11039031623669</v>
      </c>
    </row>
    <row r="86" spans="1:8" ht="51" outlineLevel="3">
      <c r="A86" s="9" t="s">
        <v>26</v>
      </c>
      <c r="B86" s="18" t="s">
        <v>84</v>
      </c>
      <c r="C86" s="5" t="s">
        <v>78</v>
      </c>
      <c r="D86" s="5" t="s">
        <v>69</v>
      </c>
      <c r="E86" s="5" t="s">
        <v>5</v>
      </c>
      <c r="F86" s="49">
        <v>808644.3</v>
      </c>
      <c r="G86" s="38">
        <v>769104.75</v>
      </c>
      <c r="H86" s="62">
        <f t="shared" si="2"/>
        <v>95.11039031623669</v>
      </c>
    </row>
    <row r="87" spans="1:8" ht="12.75" outlineLevel="4">
      <c r="A87" s="9" t="s">
        <v>47</v>
      </c>
      <c r="B87" s="18" t="s">
        <v>84</v>
      </c>
      <c r="C87" s="5" t="s">
        <v>78</v>
      </c>
      <c r="D87" s="5" t="s">
        <v>70</v>
      </c>
      <c r="E87" s="5" t="s">
        <v>1</v>
      </c>
      <c r="F87" s="49">
        <f>F89+F88</f>
        <v>5636644</v>
      </c>
      <c r="G87" s="38">
        <f>G89+G88</f>
        <v>4156872.28</v>
      </c>
      <c r="H87" s="62">
        <f t="shared" si="2"/>
        <v>73.74729147343703</v>
      </c>
    </row>
    <row r="88" spans="1:8" ht="51" outlineLevel="4">
      <c r="A88" s="9" t="s">
        <v>88</v>
      </c>
      <c r="B88" s="18" t="s">
        <v>84</v>
      </c>
      <c r="C88" s="5" t="s">
        <v>78</v>
      </c>
      <c r="D88" s="5" t="s">
        <v>70</v>
      </c>
      <c r="E88" s="5" t="s">
        <v>89</v>
      </c>
      <c r="F88" s="49">
        <v>102800</v>
      </c>
      <c r="G88" s="38">
        <v>102800</v>
      </c>
      <c r="H88" s="62">
        <f t="shared" si="2"/>
        <v>100</v>
      </c>
    </row>
    <row r="89" spans="1:8" ht="43.5" customHeight="1" outlineLevel="1">
      <c r="A89" s="9" t="s">
        <v>26</v>
      </c>
      <c r="B89" s="18" t="s">
        <v>84</v>
      </c>
      <c r="C89" s="5" t="s">
        <v>78</v>
      </c>
      <c r="D89" s="5" t="s">
        <v>70</v>
      </c>
      <c r="E89" s="5" t="s">
        <v>5</v>
      </c>
      <c r="F89" s="49">
        <v>5533844</v>
      </c>
      <c r="G89" s="42">
        <v>4054072.28</v>
      </c>
      <c r="H89" s="62">
        <f t="shared" si="2"/>
        <v>73.25960543882334</v>
      </c>
    </row>
    <row r="90" spans="1:8" ht="25.5" outlineLevel="2">
      <c r="A90" s="9" t="s">
        <v>74</v>
      </c>
      <c r="B90" s="18" t="s">
        <v>84</v>
      </c>
      <c r="C90" s="5" t="s">
        <v>78</v>
      </c>
      <c r="D90" s="5" t="s">
        <v>71</v>
      </c>
      <c r="E90" s="5" t="s">
        <v>1</v>
      </c>
      <c r="F90" s="49">
        <f>F91</f>
        <v>50000</v>
      </c>
      <c r="G90" s="38">
        <f>G91</f>
        <v>50000</v>
      </c>
      <c r="H90" s="62">
        <f t="shared" si="2"/>
        <v>100</v>
      </c>
    </row>
    <row r="91" spans="1:8" ht="42.75" customHeight="1" outlineLevel="3">
      <c r="A91" s="9" t="s">
        <v>26</v>
      </c>
      <c r="B91" s="18" t="s">
        <v>84</v>
      </c>
      <c r="C91" s="5" t="s">
        <v>78</v>
      </c>
      <c r="D91" s="5" t="s">
        <v>71</v>
      </c>
      <c r="E91" s="5" t="s">
        <v>5</v>
      </c>
      <c r="F91" s="49">
        <v>50000</v>
      </c>
      <c r="G91" s="38">
        <v>50000</v>
      </c>
      <c r="H91" s="62">
        <f t="shared" si="2"/>
        <v>100</v>
      </c>
    </row>
    <row r="92" spans="1:8" ht="25.5" outlineLevel="4">
      <c r="A92" s="9" t="s">
        <v>50</v>
      </c>
      <c r="B92" s="18" t="s">
        <v>84</v>
      </c>
      <c r="C92" s="5" t="s">
        <v>78</v>
      </c>
      <c r="D92" s="5" t="s">
        <v>67</v>
      </c>
      <c r="E92" s="5" t="s">
        <v>35</v>
      </c>
      <c r="F92" s="49">
        <f>F94+F95+F96</f>
        <v>70722</v>
      </c>
      <c r="G92" s="38">
        <f>G94+G95+G96</f>
        <v>70722</v>
      </c>
      <c r="H92" s="62">
        <f t="shared" si="2"/>
        <v>100</v>
      </c>
    </row>
    <row r="93" spans="1:8" ht="15" customHeight="1" hidden="1" outlineLevel="5">
      <c r="A93" s="9" t="s">
        <v>33</v>
      </c>
      <c r="B93" s="18" t="s">
        <v>84</v>
      </c>
      <c r="C93" s="5" t="s">
        <v>78</v>
      </c>
      <c r="D93" s="5" t="s">
        <v>67</v>
      </c>
      <c r="E93" s="5" t="s">
        <v>14</v>
      </c>
      <c r="F93" s="49">
        <v>2728</v>
      </c>
      <c r="G93" s="38">
        <v>2728</v>
      </c>
      <c r="H93" s="62">
        <f t="shared" si="2"/>
        <v>100</v>
      </c>
    </row>
    <row r="94" spans="1:8" ht="25.5" outlineLevel="5">
      <c r="A94" s="9" t="s">
        <v>33</v>
      </c>
      <c r="B94" s="18" t="s">
        <v>84</v>
      </c>
      <c r="C94" s="5" t="s">
        <v>78</v>
      </c>
      <c r="D94" s="5" t="s">
        <v>67</v>
      </c>
      <c r="E94" s="5" t="s">
        <v>14</v>
      </c>
      <c r="F94" s="49">
        <v>3702</v>
      </c>
      <c r="G94" s="38">
        <v>3702</v>
      </c>
      <c r="H94" s="62">
        <f t="shared" si="2"/>
        <v>100</v>
      </c>
    </row>
    <row r="95" spans="1:8" ht="12.75">
      <c r="A95" s="9" t="s">
        <v>36</v>
      </c>
      <c r="B95" s="18" t="s">
        <v>84</v>
      </c>
      <c r="C95" s="5" t="s">
        <v>78</v>
      </c>
      <c r="D95" s="5" t="s">
        <v>67</v>
      </c>
      <c r="E95" s="5" t="s">
        <v>6</v>
      </c>
      <c r="F95" s="49">
        <v>17020</v>
      </c>
      <c r="G95" s="38">
        <v>17020</v>
      </c>
      <c r="H95" s="62">
        <f t="shared" si="2"/>
        <v>100</v>
      </c>
    </row>
    <row r="96" spans="1:8" ht="12.75" customHeight="1">
      <c r="A96" s="10" t="s">
        <v>27</v>
      </c>
      <c r="B96" s="20" t="s">
        <v>84</v>
      </c>
      <c r="C96" s="11" t="s">
        <v>78</v>
      </c>
      <c r="D96" s="11" t="s">
        <v>67</v>
      </c>
      <c r="E96" s="11" t="s">
        <v>7</v>
      </c>
      <c r="F96" s="50">
        <v>50000</v>
      </c>
      <c r="G96" s="38">
        <v>50000</v>
      </c>
      <c r="H96" s="62">
        <f t="shared" si="2"/>
        <v>100</v>
      </c>
    </row>
    <row r="97" spans="1:8" ht="15" customHeight="1">
      <c r="A97" s="6" t="s">
        <v>17</v>
      </c>
      <c r="B97" s="17" t="s">
        <v>85</v>
      </c>
      <c r="C97" s="12" t="s">
        <v>75</v>
      </c>
      <c r="D97" s="12" t="s">
        <v>0</v>
      </c>
      <c r="E97" s="12" t="s">
        <v>1</v>
      </c>
      <c r="F97" s="48">
        <f>F98</f>
        <v>910298.12</v>
      </c>
      <c r="G97" s="37">
        <f>G98</f>
        <v>910298.12</v>
      </c>
      <c r="H97" s="63">
        <f t="shared" si="2"/>
        <v>100</v>
      </c>
    </row>
    <row r="98" spans="1:8" ht="12.75">
      <c r="A98" s="6" t="s">
        <v>18</v>
      </c>
      <c r="B98" s="17" t="s">
        <v>85</v>
      </c>
      <c r="C98" s="12" t="s">
        <v>76</v>
      </c>
      <c r="D98" s="12" t="s">
        <v>0</v>
      </c>
      <c r="E98" s="12" t="s">
        <v>1</v>
      </c>
      <c r="F98" s="48">
        <f>F99+F101</f>
        <v>910298.12</v>
      </c>
      <c r="G98" s="37">
        <f>G99+G101</f>
        <v>910298.12</v>
      </c>
      <c r="H98" s="63">
        <f t="shared" si="2"/>
        <v>100</v>
      </c>
    </row>
    <row r="99" spans="1:8" ht="102">
      <c r="A99" s="9" t="s">
        <v>48</v>
      </c>
      <c r="B99" s="18" t="s">
        <v>85</v>
      </c>
      <c r="C99" s="5" t="s">
        <v>76</v>
      </c>
      <c r="D99" s="5" t="s">
        <v>72</v>
      </c>
      <c r="E99" s="5" t="s">
        <v>1</v>
      </c>
      <c r="F99" s="49">
        <f>F100</f>
        <v>430298.12</v>
      </c>
      <c r="G99" s="38">
        <f>G100</f>
        <v>430298.12</v>
      </c>
      <c r="H99" s="62">
        <f t="shared" si="2"/>
        <v>100</v>
      </c>
    </row>
    <row r="100" spans="1:8" ht="12.75">
      <c r="A100" s="9" t="s">
        <v>29</v>
      </c>
      <c r="B100" s="18" t="s">
        <v>85</v>
      </c>
      <c r="C100" s="5" t="s">
        <v>76</v>
      </c>
      <c r="D100" s="5" t="s">
        <v>72</v>
      </c>
      <c r="E100" s="5" t="s">
        <v>8</v>
      </c>
      <c r="F100" s="49">
        <v>430298.12</v>
      </c>
      <c r="G100" s="38">
        <v>430298.12</v>
      </c>
      <c r="H100" s="62">
        <f t="shared" si="2"/>
        <v>100</v>
      </c>
    </row>
    <row r="101" spans="1:8" ht="12.75">
      <c r="A101" s="9" t="s">
        <v>134</v>
      </c>
      <c r="B101" s="18" t="s">
        <v>85</v>
      </c>
      <c r="C101" s="5" t="s">
        <v>76</v>
      </c>
      <c r="D101" s="5" t="s">
        <v>135</v>
      </c>
      <c r="E101" s="5" t="s">
        <v>1</v>
      </c>
      <c r="F101" s="49">
        <f>F102</f>
        <v>480000</v>
      </c>
      <c r="G101" s="38">
        <f>G102</f>
        <v>480000</v>
      </c>
      <c r="H101" s="62">
        <f t="shared" si="2"/>
        <v>100</v>
      </c>
    </row>
    <row r="102" spans="1:8" ht="51">
      <c r="A102" s="9" t="s">
        <v>88</v>
      </c>
      <c r="B102" s="18" t="s">
        <v>85</v>
      </c>
      <c r="C102" s="5" t="s">
        <v>76</v>
      </c>
      <c r="D102" s="5" t="s">
        <v>135</v>
      </c>
      <c r="E102" s="5" t="s">
        <v>89</v>
      </c>
      <c r="F102" s="49">
        <v>480000</v>
      </c>
      <c r="G102" s="38">
        <v>480000</v>
      </c>
      <c r="H102" s="62">
        <f t="shared" si="2"/>
        <v>100</v>
      </c>
    </row>
    <row r="103" spans="1:8" ht="12.75">
      <c r="A103" s="6" t="s">
        <v>19</v>
      </c>
      <c r="B103" s="17" t="s">
        <v>83</v>
      </c>
      <c r="C103" s="12" t="s">
        <v>75</v>
      </c>
      <c r="D103" s="12" t="s">
        <v>0</v>
      </c>
      <c r="E103" s="12" t="s">
        <v>1</v>
      </c>
      <c r="F103" s="48">
        <f aca="true" t="shared" si="3" ref="F103:G105">F104</f>
        <v>70827.96</v>
      </c>
      <c r="G103" s="37">
        <f t="shared" si="3"/>
        <v>70827.96</v>
      </c>
      <c r="H103" s="63">
        <f t="shared" si="2"/>
        <v>100</v>
      </c>
    </row>
    <row r="104" spans="1:8" ht="12.75">
      <c r="A104" s="15" t="s">
        <v>20</v>
      </c>
      <c r="B104" s="19" t="s">
        <v>83</v>
      </c>
      <c r="C104" s="12" t="s">
        <v>76</v>
      </c>
      <c r="D104" s="12" t="s">
        <v>0</v>
      </c>
      <c r="E104" s="12" t="s">
        <v>1</v>
      </c>
      <c r="F104" s="48">
        <f t="shared" si="3"/>
        <v>70827.96</v>
      </c>
      <c r="G104" s="37">
        <f t="shared" si="3"/>
        <v>70827.96</v>
      </c>
      <c r="H104" s="63">
        <f t="shared" si="2"/>
        <v>100</v>
      </c>
    </row>
    <row r="105" spans="1:8" ht="25.5">
      <c r="A105" s="9" t="s">
        <v>49</v>
      </c>
      <c r="B105" s="18" t="s">
        <v>83</v>
      </c>
      <c r="C105" s="5" t="s">
        <v>76</v>
      </c>
      <c r="D105" s="5" t="s">
        <v>73</v>
      </c>
      <c r="E105" s="5" t="s">
        <v>1</v>
      </c>
      <c r="F105" s="49">
        <f t="shared" si="3"/>
        <v>70827.96</v>
      </c>
      <c r="G105" s="38">
        <f t="shared" si="3"/>
        <v>70827.96</v>
      </c>
      <c r="H105" s="62">
        <f t="shared" si="2"/>
        <v>100</v>
      </c>
    </row>
    <row r="106" spans="1:8" ht="25.5">
      <c r="A106" s="9" t="s">
        <v>34</v>
      </c>
      <c r="B106" s="18" t="s">
        <v>83</v>
      </c>
      <c r="C106" s="5" t="s">
        <v>76</v>
      </c>
      <c r="D106" s="5" t="s">
        <v>73</v>
      </c>
      <c r="E106" s="5" t="s">
        <v>21</v>
      </c>
      <c r="F106" s="49">
        <v>70827.96</v>
      </c>
      <c r="G106" s="38">
        <v>70827.96</v>
      </c>
      <c r="H106" s="62">
        <f t="shared" si="2"/>
        <v>100</v>
      </c>
    </row>
  </sheetData>
  <sheetProtection/>
  <mergeCells count="2">
    <mergeCell ref="A4:H6"/>
    <mergeCell ref="B2:H3"/>
  </mergeCells>
  <printOptions/>
  <pageMargins left="0.7874015748031497" right="0.5905511811023623" top="0.3937007874015748" bottom="0.1968503937007874" header="0.3937007874015748" footer="0.5118110236220472"/>
  <pageSetup errors="blank" fitToHeight="0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2">
      <selection activeCell="J4" sqref="J4"/>
    </sheetView>
  </sheetViews>
  <sheetFormatPr defaultColWidth="9.140625" defaultRowHeight="15" outlineLevelRow="4"/>
  <cols>
    <col min="1" max="1" width="41.421875" style="3" customWidth="1"/>
    <col min="2" max="2" width="5.57421875" style="3" customWidth="1"/>
    <col min="3" max="3" width="6.140625" style="3" customWidth="1"/>
    <col min="4" max="4" width="4.57421875" style="3" customWidth="1"/>
    <col min="5" max="5" width="6.421875" style="3" customWidth="1"/>
    <col min="6" max="6" width="6.140625" style="3" customWidth="1"/>
    <col min="7" max="7" width="13.8515625" style="7" customWidth="1"/>
    <col min="8" max="9" width="14.140625" style="3" customWidth="1"/>
    <col min="10" max="16384" width="9.140625" style="3" customWidth="1"/>
  </cols>
  <sheetData>
    <row r="1" spans="1:7" ht="16.5" customHeight="1" hidden="1">
      <c r="A1" s="1"/>
      <c r="B1" s="1"/>
      <c r="C1" s="1"/>
      <c r="D1" s="1"/>
      <c r="E1" s="1"/>
      <c r="F1" s="1"/>
      <c r="G1" s="2"/>
    </row>
    <row r="2" spans="1:9" s="21" customFormat="1" ht="23.25" customHeight="1">
      <c r="A2" s="22" t="s">
        <v>93</v>
      </c>
      <c r="B2" s="22"/>
      <c r="C2" s="67" t="s">
        <v>170</v>
      </c>
      <c r="D2" s="67"/>
      <c r="E2" s="67"/>
      <c r="F2" s="67"/>
      <c r="G2" s="67"/>
      <c r="H2" s="67"/>
      <c r="I2" s="67"/>
    </row>
    <row r="3" spans="1:9" s="21" customFormat="1" ht="18.75" customHeight="1">
      <c r="A3" s="22"/>
      <c r="B3" s="22"/>
      <c r="C3" s="67"/>
      <c r="D3" s="67"/>
      <c r="E3" s="67"/>
      <c r="F3" s="67"/>
      <c r="G3" s="67"/>
      <c r="H3" s="67"/>
      <c r="I3" s="67"/>
    </row>
    <row r="4" spans="1:11" s="21" customFormat="1" ht="74.25" customHeight="1">
      <c r="A4" s="69" t="s">
        <v>146</v>
      </c>
      <c r="B4" s="69"/>
      <c r="C4" s="69"/>
      <c r="D4" s="69"/>
      <c r="E4" s="69"/>
      <c r="F4" s="69"/>
      <c r="G4" s="69"/>
      <c r="H4" s="69"/>
      <c r="I4" s="69"/>
      <c r="K4" s="51"/>
    </row>
    <row r="5" spans="1:9" ht="78.75">
      <c r="A5" s="24" t="s">
        <v>94</v>
      </c>
      <c r="B5" s="24" t="s">
        <v>95</v>
      </c>
      <c r="C5" s="24" t="s">
        <v>96</v>
      </c>
      <c r="D5" s="24" t="s">
        <v>97</v>
      </c>
      <c r="E5" s="24" t="s">
        <v>98</v>
      </c>
      <c r="F5" s="24" t="s">
        <v>92</v>
      </c>
      <c r="G5" s="56" t="s">
        <v>147</v>
      </c>
      <c r="H5" s="57" t="s">
        <v>136</v>
      </c>
      <c r="I5" s="43" t="s">
        <v>145</v>
      </c>
    </row>
    <row r="6" spans="1:9" ht="10.5" customHeight="1">
      <c r="A6" s="33">
        <v>1</v>
      </c>
      <c r="B6" s="33">
        <v>2</v>
      </c>
      <c r="C6" s="33">
        <v>3</v>
      </c>
      <c r="D6" s="33">
        <v>4</v>
      </c>
      <c r="E6" s="33">
        <v>7</v>
      </c>
      <c r="F6" s="33"/>
      <c r="G6" s="44">
        <v>8</v>
      </c>
      <c r="H6" s="45">
        <v>9</v>
      </c>
      <c r="I6" s="55"/>
    </row>
    <row r="7" spans="1:9" ht="38.25">
      <c r="A7" s="25" t="s">
        <v>148</v>
      </c>
      <c r="B7" s="26" t="s">
        <v>76</v>
      </c>
      <c r="C7" s="4"/>
      <c r="D7" s="4"/>
      <c r="E7" s="17"/>
      <c r="F7" s="12"/>
      <c r="G7" s="36">
        <f>G8+G16+G22+G26+G30+G37+G41+G45+G51+G54</f>
        <v>4346606.699999999</v>
      </c>
      <c r="H7" s="58">
        <f>H8+H16+H22+H26+H30+H37+H41+H45+H51+H54</f>
        <v>4273343.47</v>
      </c>
      <c r="I7" s="63">
        <f>H7/G7*100</f>
        <v>98.31447298877997</v>
      </c>
    </row>
    <row r="8" spans="1:9" ht="39" customHeight="1" outlineLevel="3">
      <c r="A8" s="15" t="s">
        <v>42</v>
      </c>
      <c r="B8" s="27" t="s">
        <v>76</v>
      </c>
      <c r="C8" s="27" t="s">
        <v>99</v>
      </c>
      <c r="D8" s="27" t="s">
        <v>76</v>
      </c>
      <c r="E8" s="18"/>
      <c r="F8" s="5"/>
      <c r="G8" s="37">
        <f>G9</f>
        <v>2959290.69</v>
      </c>
      <c r="H8" s="58">
        <f>H9</f>
        <v>2926560.59</v>
      </c>
      <c r="I8" s="63">
        <f aca="true" t="shared" si="0" ref="I8:I71">H8/G8*100</f>
        <v>98.89398834286199</v>
      </c>
    </row>
    <row r="9" spans="1:9" ht="12.75" outlineLevel="3">
      <c r="A9" s="9" t="s">
        <v>137</v>
      </c>
      <c r="B9" s="28" t="s">
        <v>76</v>
      </c>
      <c r="C9" s="28" t="s">
        <v>99</v>
      </c>
      <c r="D9" s="28" t="s">
        <v>76</v>
      </c>
      <c r="E9" s="18"/>
      <c r="F9" s="5"/>
      <c r="G9" s="38">
        <f>G10</f>
        <v>2959290.69</v>
      </c>
      <c r="H9" s="59">
        <f>H10</f>
        <v>2926560.59</v>
      </c>
      <c r="I9" s="62">
        <f t="shared" si="0"/>
        <v>98.89398834286199</v>
      </c>
    </row>
    <row r="10" spans="1:9" ht="38.25" outlineLevel="3">
      <c r="A10" s="9" t="s">
        <v>42</v>
      </c>
      <c r="B10" s="28" t="s">
        <v>76</v>
      </c>
      <c r="C10" s="28" t="s">
        <v>99</v>
      </c>
      <c r="D10" s="28" t="s">
        <v>76</v>
      </c>
      <c r="E10" s="18" t="s">
        <v>100</v>
      </c>
      <c r="F10" s="5" t="s">
        <v>1</v>
      </c>
      <c r="G10" s="38">
        <f>G11+G13+G14+G15+G12</f>
        <v>2959290.69</v>
      </c>
      <c r="H10" s="59">
        <f>H11+H12+H13+H14+H15</f>
        <v>2926560.59</v>
      </c>
      <c r="I10" s="62">
        <f t="shared" si="0"/>
        <v>98.89398834286199</v>
      </c>
    </row>
    <row r="11" spans="1:9" ht="25.5" outlineLevel="4">
      <c r="A11" s="9" t="s">
        <v>23</v>
      </c>
      <c r="B11" s="28" t="s">
        <v>76</v>
      </c>
      <c r="C11" s="28" t="s">
        <v>99</v>
      </c>
      <c r="D11" s="28" t="s">
        <v>76</v>
      </c>
      <c r="E11" s="18" t="s">
        <v>100</v>
      </c>
      <c r="F11" s="5" t="s">
        <v>3</v>
      </c>
      <c r="G11" s="53">
        <v>1799603.17</v>
      </c>
      <c r="H11" s="59">
        <v>1799603.17</v>
      </c>
      <c r="I11" s="62">
        <f t="shared" si="0"/>
        <v>100</v>
      </c>
    </row>
    <row r="12" spans="1:9" ht="38.25" outlineLevel="4">
      <c r="A12" s="9" t="s">
        <v>90</v>
      </c>
      <c r="B12" s="28" t="s">
        <v>76</v>
      </c>
      <c r="C12" s="28" t="s">
        <v>99</v>
      </c>
      <c r="D12" s="28" t="s">
        <v>76</v>
      </c>
      <c r="E12" s="18" t="s">
        <v>100</v>
      </c>
      <c r="F12" s="5" t="s">
        <v>91</v>
      </c>
      <c r="G12" s="53">
        <v>59709.48</v>
      </c>
      <c r="H12" s="59">
        <v>59709.48</v>
      </c>
      <c r="I12" s="62">
        <f t="shared" si="0"/>
        <v>100</v>
      </c>
    </row>
    <row r="13" spans="1:9" ht="51" outlineLevel="4">
      <c r="A13" s="9" t="s">
        <v>24</v>
      </c>
      <c r="B13" s="28" t="s">
        <v>76</v>
      </c>
      <c r="C13" s="28" t="s">
        <v>99</v>
      </c>
      <c r="D13" s="28" t="s">
        <v>76</v>
      </c>
      <c r="E13" s="18" t="s">
        <v>100</v>
      </c>
      <c r="F13" s="5" t="s">
        <v>4</v>
      </c>
      <c r="G13" s="53">
        <v>558119.92</v>
      </c>
      <c r="H13" s="59">
        <v>558119.92</v>
      </c>
      <c r="I13" s="62">
        <f t="shared" si="0"/>
        <v>100</v>
      </c>
    </row>
    <row r="14" spans="1:9" ht="38.25" outlineLevel="4">
      <c r="A14" s="9" t="s">
        <v>38</v>
      </c>
      <c r="B14" s="28" t="s">
        <v>76</v>
      </c>
      <c r="C14" s="28" t="s">
        <v>99</v>
      </c>
      <c r="D14" s="28" t="s">
        <v>76</v>
      </c>
      <c r="E14" s="18" t="s">
        <v>100</v>
      </c>
      <c r="F14" s="5" t="s">
        <v>37</v>
      </c>
      <c r="G14" s="53">
        <v>126264</v>
      </c>
      <c r="H14" s="59">
        <v>121358.13</v>
      </c>
      <c r="I14" s="62">
        <f t="shared" si="0"/>
        <v>96.11459323322563</v>
      </c>
    </row>
    <row r="15" spans="1:9" ht="38.25" outlineLevel="4">
      <c r="A15" s="9" t="s">
        <v>26</v>
      </c>
      <c r="B15" s="28" t="s">
        <v>76</v>
      </c>
      <c r="C15" s="28" t="s">
        <v>99</v>
      </c>
      <c r="D15" s="28" t="s">
        <v>76</v>
      </c>
      <c r="E15" s="18" t="s">
        <v>100</v>
      </c>
      <c r="F15" s="5" t="s">
        <v>5</v>
      </c>
      <c r="G15" s="53">
        <v>415594.12</v>
      </c>
      <c r="H15" s="59">
        <v>387769.89</v>
      </c>
      <c r="I15" s="62">
        <f t="shared" si="0"/>
        <v>93.3049509940131</v>
      </c>
    </row>
    <row r="16" spans="1:9" ht="25.5" outlineLevel="4">
      <c r="A16" s="15" t="s">
        <v>50</v>
      </c>
      <c r="B16" s="27" t="s">
        <v>76</v>
      </c>
      <c r="C16" s="27" t="s">
        <v>99</v>
      </c>
      <c r="D16" s="27" t="s">
        <v>77</v>
      </c>
      <c r="E16" s="18"/>
      <c r="F16" s="5"/>
      <c r="G16" s="54">
        <f>G17</f>
        <v>26454.83</v>
      </c>
      <c r="H16" s="58">
        <f>H17</f>
        <v>26454.83</v>
      </c>
      <c r="I16" s="63">
        <f t="shared" si="0"/>
        <v>100</v>
      </c>
    </row>
    <row r="17" spans="1:9" ht="12.75" outlineLevel="4">
      <c r="A17" s="9" t="s">
        <v>137</v>
      </c>
      <c r="B17" s="28" t="s">
        <v>76</v>
      </c>
      <c r="C17" s="28" t="s">
        <v>99</v>
      </c>
      <c r="D17" s="28" t="s">
        <v>77</v>
      </c>
      <c r="E17" s="18"/>
      <c r="F17" s="5"/>
      <c r="G17" s="53">
        <f>G18</f>
        <v>26454.83</v>
      </c>
      <c r="H17" s="59">
        <f>H18</f>
        <v>26454.83</v>
      </c>
      <c r="I17" s="62">
        <f t="shared" si="0"/>
        <v>100</v>
      </c>
    </row>
    <row r="18" spans="1:9" ht="25.5" outlineLevel="4">
      <c r="A18" s="9" t="s">
        <v>50</v>
      </c>
      <c r="B18" s="28" t="s">
        <v>76</v>
      </c>
      <c r="C18" s="28" t="s">
        <v>99</v>
      </c>
      <c r="D18" s="28" t="s">
        <v>77</v>
      </c>
      <c r="E18" s="18" t="s">
        <v>101</v>
      </c>
      <c r="F18" s="5" t="s">
        <v>35</v>
      </c>
      <c r="G18" s="53">
        <f>G19+G20+G21</f>
        <v>26454.83</v>
      </c>
      <c r="H18" s="59">
        <f>H19+H20+H21</f>
        <v>26454.83</v>
      </c>
      <c r="I18" s="62">
        <f t="shared" si="0"/>
        <v>100</v>
      </c>
    </row>
    <row r="19" spans="1:9" ht="25.5" outlineLevel="4">
      <c r="A19" s="9" t="s">
        <v>33</v>
      </c>
      <c r="B19" s="28" t="s">
        <v>76</v>
      </c>
      <c r="C19" s="28" t="s">
        <v>99</v>
      </c>
      <c r="D19" s="28" t="s">
        <v>77</v>
      </c>
      <c r="E19" s="18" t="s">
        <v>101</v>
      </c>
      <c r="F19" s="5" t="s">
        <v>14</v>
      </c>
      <c r="G19" s="53">
        <v>25582</v>
      </c>
      <c r="H19" s="59">
        <v>25582</v>
      </c>
      <c r="I19" s="62">
        <f t="shared" si="0"/>
        <v>100</v>
      </c>
    </row>
    <row r="20" spans="1:9" ht="12.75" outlineLevel="4">
      <c r="A20" s="9" t="s">
        <v>36</v>
      </c>
      <c r="B20" s="28" t="s">
        <v>76</v>
      </c>
      <c r="C20" s="28" t="s">
        <v>99</v>
      </c>
      <c r="D20" s="28" t="s">
        <v>77</v>
      </c>
      <c r="E20" s="18" t="s">
        <v>101</v>
      </c>
      <c r="F20" s="5" t="s">
        <v>6</v>
      </c>
      <c r="G20" s="53">
        <v>553</v>
      </c>
      <c r="H20" s="59">
        <v>553</v>
      </c>
      <c r="I20" s="62">
        <f t="shared" si="0"/>
        <v>100</v>
      </c>
    </row>
    <row r="21" spans="1:9" ht="12.75" outlineLevel="4">
      <c r="A21" s="9" t="s">
        <v>27</v>
      </c>
      <c r="B21" s="28" t="s">
        <v>76</v>
      </c>
      <c r="C21" s="28" t="s">
        <v>99</v>
      </c>
      <c r="D21" s="28" t="s">
        <v>77</v>
      </c>
      <c r="E21" s="18" t="s">
        <v>101</v>
      </c>
      <c r="F21" s="5" t="s">
        <v>7</v>
      </c>
      <c r="G21" s="53">
        <v>319.83</v>
      </c>
      <c r="H21" s="59">
        <v>319.83</v>
      </c>
      <c r="I21" s="62">
        <f t="shared" si="0"/>
        <v>100</v>
      </c>
    </row>
    <row r="22" spans="1:9" ht="25.5" outlineLevel="2">
      <c r="A22" s="15" t="s">
        <v>56</v>
      </c>
      <c r="B22" s="27" t="s">
        <v>76</v>
      </c>
      <c r="C22" s="27" t="s">
        <v>99</v>
      </c>
      <c r="D22" s="27" t="s">
        <v>78</v>
      </c>
      <c r="E22" s="18"/>
      <c r="F22" s="16"/>
      <c r="G22" s="54">
        <f aca="true" t="shared" si="1" ref="G22:H24">G23</f>
        <v>5000</v>
      </c>
      <c r="H22" s="58">
        <f t="shared" si="1"/>
        <v>5000</v>
      </c>
      <c r="I22" s="63">
        <f t="shared" si="0"/>
        <v>100</v>
      </c>
    </row>
    <row r="23" spans="1:9" ht="12.75" outlineLevel="2">
      <c r="A23" s="9" t="s">
        <v>137</v>
      </c>
      <c r="B23" s="28" t="s">
        <v>76</v>
      </c>
      <c r="C23" s="28" t="s">
        <v>99</v>
      </c>
      <c r="D23" s="28" t="s">
        <v>78</v>
      </c>
      <c r="E23" s="18"/>
      <c r="F23" s="16"/>
      <c r="G23" s="53">
        <f t="shared" si="1"/>
        <v>5000</v>
      </c>
      <c r="H23" s="59">
        <f t="shared" si="1"/>
        <v>5000</v>
      </c>
      <c r="I23" s="62">
        <f t="shared" si="0"/>
        <v>100</v>
      </c>
    </row>
    <row r="24" spans="1:9" ht="25.5" outlineLevel="3">
      <c r="A24" s="9" t="s">
        <v>56</v>
      </c>
      <c r="B24" s="28" t="s">
        <v>76</v>
      </c>
      <c r="C24" s="28" t="s">
        <v>99</v>
      </c>
      <c r="D24" s="28" t="s">
        <v>78</v>
      </c>
      <c r="E24" s="18" t="s">
        <v>102</v>
      </c>
      <c r="F24" s="16" t="s">
        <v>35</v>
      </c>
      <c r="G24" s="53">
        <f t="shared" si="1"/>
        <v>5000</v>
      </c>
      <c r="H24" s="59">
        <f t="shared" si="1"/>
        <v>5000</v>
      </c>
      <c r="I24" s="62">
        <f t="shared" si="0"/>
        <v>100</v>
      </c>
    </row>
    <row r="25" spans="1:9" ht="12.75" outlineLevel="4">
      <c r="A25" s="9" t="s">
        <v>27</v>
      </c>
      <c r="B25" s="28" t="s">
        <v>76</v>
      </c>
      <c r="C25" s="28" t="s">
        <v>99</v>
      </c>
      <c r="D25" s="28" t="s">
        <v>78</v>
      </c>
      <c r="E25" s="18" t="s">
        <v>102</v>
      </c>
      <c r="F25" s="16" t="s">
        <v>7</v>
      </c>
      <c r="G25" s="53">
        <v>5000</v>
      </c>
      <c r="H25" s="59">
        <v>5000</v>
      </c>
      <c r="I25" s="62">
        <f t="shared" si="0"/>
        <v>100</v>
      </c>
    </row>
    <row r="26" spans="1:9" ht="63.75" outlineLevel="4">
      <c r="A26" s="15" t="s">
        <v>40</v>
      </c>
      <c r="B26" s="27" t="s">
        <v>76</v>
      </c>
      <c r="C26" s="27" t="s">
        <v>99</v>
      </c>
      <c r="D26" s="27" t="s">
        <v>79</v>
      </c>
      <c r="E26" s="18"/>
      <c r="F26" s="5"/>
      <c r="G26" s="54">
        <f aca="true" t="shared" si="2" ref="G26:H28">G27</f>
        <v>15772</v>
      </c>
      <c r="H26" s="58">
        <f t="shared" si="2"/>
        <v>15772</v>
      </c>
      <c r="I26" s="63">
        <f t="shared" si="0"/>
        <v>100</v>
      </c>
    </row>
    <row r="27" spans="1:9" ht="12.75" outlineLevel="3">
      <c r="A27" s="9" t="s">
        <v>137</v>
      </c>
      <c r="B27" s="28" t="s">
        <v>76</v>
      </c>
      <c r="C27" s="28" t="s">
        <v>99</v>
      </c>
      <c r="D27" s="28" t="s">
        <v>79</v>
      </c>
      <c r="E27" s="18"/>
      <c r="F27" s="5"/>
      <c r="G27" s="53">
        <f t="shared" si="2"/>
        <v>15772</v>
      </c>
      <c r="H27" s="59">
        <f t="shared" si="2"/>
        <v>15772</v>
      </c>
      <c r="I27" s="62">
        <f t="shared" si="0"/>
        <v>100</v>
      </c>
    </row>
    <row r="28" spans="1:9" ht="51" outlineLevel="3">
      <c r="A28" s="9" t="s">
        <v>40</v>
      </c>
      <c r="B28" s="28" t="s">
        <v>76</v>
      </c>
      <c r="C28" s="28" t="s">
        <v>99</v>
      </c>
      <c r="D28" s="28" t="s">
        <v>79</v>
      </c>
      <c r="E28" s="18" t="s">
        <v>103</v>
      </c>
      <c r="F28" s="5" t="s">
        <v>1</v>
      </c>
      <c r="G28" s="53">
        <f t="shared" si="2"/>
        <v>15772</v>
      </c>
      <c r="H28" s="59">
        <f t="shared" si="2"/>
        <v>15772</v>
      </c>
      <c r="I28" s="62">
        <f t="shared" si="0"/>
        <v>100</v>
      </c>
    </row>
    <row r="29" spans="1:9" ht="12.75" outlineLevel="4">
      <c r="A29" s="9" t="s">
        <v>29</v>
      </c>
      <c r="B29" s="28" t="s">
        <v>76</v>
      </c>
      <c r="C29" s="28" t="s">
        <v>99</v>
      </c>
      <c r="D29" s="28" t="s">
        <v>79</v>
      </c>
      <c r="E29" s="18" t="s">
        <v>103</v>
      </c>
      <c r="F29" s="5" t="s">
        <v>8</v>
      </c>
      <c r="G29" s="53">
        <v>15772</v>
      </c>
      <c r="H29" s="59">
        <v>15772</v>
      </c>
      <c r="I29" s="62">
        <f t="shared" si="0"/>
        <v>100</v>
      </c>
    </row>
    <row r="30" spans="1:9" ht="12.75" outlineLevel="4">
      <c r="A30" s="15" t="s">
        <v>138</v>
      </c>
      <c r="B30" s="27" t="s">
        <v>76</v>
      </c>
      <c r="C30" s="27" t="s">
        <v>99</v>
      </c>
      <c r="D30" s="27" t="s">
        <v>84</v>
      </c>
      <c r="E30" s="19"/>
      <c r="F30" s="12"/>
      <c r="G30" s="54">
        <f>G31</f>
        <v>227338.49</v>
      </c>
      <c r="H30" s="58">
        <f>H31</f>
        <v>227338.49</v>
      </c>
      <c r="I30" s="63">
        <f t="shared" si="0"/>
        <v>100</v>
      </c>
    </row>
    <row r="31" spans="1:9" ht="12.75" outlineLevel="4">
      <c r="A31" s="9" t="s">
        <v>137</v>
      </c>
      <c r="B31" s="28" t="s">
        <v>76</v>
      </c>
      <c r="C31" s="28" t="s">
        <v>99</v>
      </c>
      <c r="D31" s="28" t="s">
        <v>84</v>
      </c>
      <c r="E31" s="19"/>
      <c r="F31" s="12"/>
      <c r="G31" s="53">
        <f>G32</f>
        <v>227338.49</v>
      </c>
      <c r="H31" s="59">
        <f>H32</f>
        <v>227338.49</v>
      </c>
      <c r="I31" s="62">
        <f t="shared" si="0"/>
        <v>100</v>
      </c>
    </row>
    <row r="32" spans="1:9" ht="63.75" outlineLevel="4">
      <c r="A32" s="9" t="s">
        <v>60</v>
      </c>
      <c r="B32" s="28" t="s">
        <v>76</v>
      </c>
      <c r="C32" s="28" t="s">
        <v>99</v>
      </c>
      <c r="D32" s="28" t="s">
        <v>84</v>
      </c>
      <c r="E32" s="18" t="s">
        <v>104</v>
      </c>
      <c r="F32" s="5" t="s">
        <v>1</v>
      </c>
      <c r="G32" s="53">
        <f>G33+G34+G35+G36</f>
        <v>227338.49</v>
      </c>
      <c r="H32" s="59">
        <f>H33+H34+H35+H36</f>
        <v>227338.49</v>
      </c>
      <c r="I32" s="62">
        <f t="shared" si="0"/>
        <v>100</v>
      </c>
    </row>
    <row r="33" spans="1:9" ht="25.5" outlineLevel="2">
      <c r="A33" s="9" t="s">
        <v>23</v>
      </c>
      <c r="B33" s="28" t="s">
        <v>76</v>
      </c>
      <c r="C33" s="28" t="s">
        <v>99</v>
      </c>
      <c r="D33" s="28" t="s">
        <v>84</v>
      </c>
      <c r="E33" s="18" t="s">
        <v>104</v>
      </c>
      <c r="F33" s="5" t="s">
        <v>3</v>
      </c>
      <c r="G33" s="53">
        <v>153504</v>
      </c>
      <c r="H33" s="59">
        <v>153504</v>
      </c>
      <c r="I33" s="62">
        <f t="shared" si="0"/>
        <v>100</v>
      </c>
    </row>
    <row r="34" spans="1:9" ht="51" outlineLevel="2">
      <c r="A34" s="9" t="s">
        <v>24</v>
      </c>
      <c r="B34" s="28" t="s">
        <v>76</v>
      </c>
      <c r="C34" s="28" t="s">
        <v>99</v>
      </c>
      <c r="D34" s="28" t="s">
        <v>84</v>
      </c>
      <c r="E34" s="18" t="s">
        <v>104</v>
      </c>
      <c r="F34" s="5" t="s">
        <v>4</v>
      </c>
      <c r="G34" s="53">
        <v>45563.26</v>
      </c>
      <c r="H34" s="59">
        <v>45563.26</v>
      </c>
      <c r="I34" s="62">
        <f t="shared" si="0"/>
        <v>100</v>
      </c>
    </row>
    <row r="35" spans="1:9" ht="38.25" outlineLevel="2">
      <c r="A35" s="9" t="s">
        <v>38</v>
      </c>
      <c r="B35" s="28" t="s">
        <v>76</v>
      </c>
      <c r="C35" s="28" t="s">
        <v>99</v>
      </c>
      <c r="D35" s="28" t="s">
        <v>84</v>
      </c>
      <c r="E35" s="18" t="s">
        <v>104</v>
      </c>
      <c r="F35" s="5" t="s">
        <v>37</v>
      </c>
      <c r="G35" s="53">
        <v>3515.36</v>
      </c>
      <c r="H35" s="59">
        <v>3515.36</v>
      </c>
      <c r="I35" s="62">
        <f t="shared" si="0"/>
        <v>100</v>
      </c>
    </row>
    <row r="36" spans="1:9" ht="38.25" outlineLevel="1">
      <c r="A36" s="9" t="s">
        <v>26</v>
      </c>
      <c r="B36" s="28" t="s">
        <v>76</v>
      </c>
      <c r="C36" s="28" t="s">
        <v>99</v>
      </c>
      <c r="D36" s="28" t="s">
        <v>84</v>
      </c>
      <c r="E36" s="18" t="s">
        <v>104</v>
      </c>
      <c r="F36" s="5" t="s">
        <v>5</v>
      </c>
      <c r="G36" s="53">
        <v>24755.87</v>
      </c>
      <c r="H36" s="59">
        <v>24755.87</v>
      </c>
      <c r="I36" s="62">
        <f t="shared" si="0"/>
        <v>100</v>
      </c>
    </row>
    <row r="37" spans="1:9" ht="25.5" outlineLevel="4">
      <c r="A37" s="15" t="s">
        <v>43</v>
      </c>
      <c r="B37" s="27" t="s">
        <v>76</v>
      </c>
      <c r="C37" s="27" t="s">
        <v>99</v>
      </c>
      <c r="D37" s="27" t="s">
        <v>105</v>
      </c>
      <c r="E37" s="19"/>
      <c r="F37" s="12"/>
      <c r="G37" s="54">
        <f aca="true" t="shared" si="3" ref="G37:H39">G38</f>
        <v>13200</v>
      </c>
      <c r="H37" s="58">
        <f t="shared" si="3"/>
        <v>13200</v>
      </c>
      <c r="I37" s="63">
        <f t="shared" si="0"/>
        <v>100</v>
      </c>
    </row>
    <row r="38" spans="1:9" ht="12.75" outlineLevel="4">
      <c r="A38" s="9" t="s">
        <v>137</v>
      </c>
      <c r="B38" s="28" t="s">
        <v>76</v>
      </c>
      <c r="C38" s="28" t="s">
        <v>99</v>
      </c>
      <c r="D38" s="28" t="s">
        <v>105</v>
      </c>
      <c r="E38" s="19"/>
      <c r="F38" s="12"/>
      <c r="G38" s="53">
        <f t="shared" si="3"/>
        <v>13200</v>
      </c>
      <c r="H38" s="59">
        <f t="shared" si="3"/>
        <v>13200</v>
      </c>
      <c r="I38" s="62">
        <f t="shared" si="0"/>
        <v>100</v>
      </c>
    </row>
    <row r="39" spans="1:9" ht="25.5" outlineLevel="4">
      <c r="A39" s="9" t="s">
        <v>43</v>
      </c>
      <c r="B39" s="28" t="s">
        <v>76</v>
      </c>
      <c r="C39" s="28" t="s">
        <v>99</v>
      </c>
      <c r="D39" s="28" t="s">
        <v>105</v>
      </c>
      <c r="E39" s="18" t="s">
        <v>106</v>
      </c>
      <c r="F39" s="16" t="s">
        <v>1</v>
      </c>
      <c r="G39" s="53">
        <f t="shared" si="3"/>
        <v>13200</v>
      </c>
      <c r="H39" s="59">
        <f t="shared" si="3"/>
        <v>13200</v>
      </c>
      <c r="I39" s="62">
        <f t="shared" si="0"/>
        <v>100</v>
      </c>
    </row>
    <row r="40" spans="1:9" ht="38.25" outlineLevel="4">
      <c r="A40" s="9" t="s">
        <v>26</v>
      </c>
      <c r="B40" s="28" t="s">
        <v>76</v>
      </c>
      <c r="C40" s="28" t="s">
        <v>99</v>
      </c>
      <c r="D40" s="28" t="s">
        <v>105</v>
      </c>
      <c r="E40" s="18" t="s">
        <v>106</v>
      </c>
      <c r="F40" s="5" t="s">
        <v>5</v>
      </c>
      <c r="G40" s="53">
        <v>13200</v>
      </c>
      <c r="H40" s="59">
        <v>13200</v>
      </c>
      <c r="I40" s="62">
        <f t="shared" si="0"/>
        <v>100</v>
      </c>
    </row>
    <row r="41" spans="1:9" ht="25.5" outlineLevel="4">
      <c r="A41" s="15" t="s">
        <v>49</v>
      </c>
      <c r="B41" s="27" t="s">
        <v>76</v>
      </c>
      <c r="C41" s="27" t="s">
        <v>99</v>
      </c>
      <c r="D41" s="27" t="s">
        <v>85</v>
      </c>
      <c r="E41" s="18"/>
      <c r="F41" s="5"/>
      <c r="G41" s="54">
        <f aca="true" t="shared" si="4" ref="G41:H43">G42</f>
        <v>70827.96</v>
      </c>
      <c r="H41" s="58">
        <f t="shared" si="4"/>
        <v>70827.96</v>
      </c>
      <c r="I41" s="63">
        <f t="shared" si="0"/>
        <v>100</v>
      </c>
    </row>
    <row r="42" spans="1:9" ht="12.75" outlineLevel="4">
      <c r="A42" s="9" t="s">
        <v>137</v>
      </c>
      <c r="B42" s="28" t="s">
        <v>76</v>
      </c>
      <c r="C42" s="28" t="s">
        <v>99</v>
      </c>
      <c r="D42" s="28" t="s">
        <v>85</v>
      </c>
      <c r="E42" s="18"/>
      <c r="F42" s="5"/>
      <c r="G42" s="53">
        <f t="shared" si="4"/>
        <v>70827.96</v>
      </c>
      <c r="H42" s="59">
        <f t="shared" si="4"/>
        <v>70827.96</v>
      </c>
      <c r="I42" s="62">
        <f t="shared" si="0"/>
        <v>100</v>
      </c>
    </row>
    <row r="43" spans="1:9" ht="27.75" customHeight="1" outlineLevel="4">
      <c r="A43" s="9" t="s">
        <v>49</v>
      </c>
      <c r="B43" s="28" t="s">
        <v>76</v>
      </c>
      <c r="C43" s="28" t="s">
        <v>99</v>
      </c>
      <c r="D43" s="28" t="s">
        <v>85</v>
      </c>
      <c r="E43" s="18" t="s">
        <v>107</v>
      </c>
      <c r="F43" s="16" t="s">
        <v>1</v>
      </c>
      <c r="G43" s="53">
        <f t="shared" si="4"/>
        <v>70827.96</v>
      </c>
      <c r="H43" s="59">
        <f t="shared" si="4"/>
        <v>70827.96</v>
      </c>
      <c r="I43" s="62">
        <f t="shared" si="0"/>
        <v>100</v>
      </c>
    </row>
    <row r="44" spans="1:9" ht="25.5" outlineLevel="4">
      <c r="A44" s="9" t="s">
        <v>34</v>
      </c>
      <c r="B44" s="28" t="s">
        <v>76</v>
      </c>
      <c r="C44" s="28" t="s">
        <v>99</v>
      </c>
      <c r="D44" s="28" t="s">
        <v>85</v>
      </c>
      <c r="E44" s="18" t="s">
        <v>107</v>
      </c>
      <c r="F44" s="5" t="s">
        <v>21</v>
      </c>
      <c r="G44" s="53">
        <v>70827.96</v>
      </c>
      <c r="H44" s="59">
        <v>70827.96</v>
      </c>
      <c r="I44" s="62">
        <f t="shared" si="0"/>
        <v>100</v>
      </c>
    </row>
    <row r="45" spans="1:9" ht="51" outlineLevel="4">
      <c r="A45" s="14" t="s">
        <v>86</v>
      </c>
      <c r="B45" s="29" t="s">
        <v>76</v>
      </c>
      <c r="C45" s="29" t="s">
        <v>99</v>
      </c>
      <c r="D45" s="29" t="s">
        <v>82</v>
      </c>
      <c r="E45" s="18"/>
      <c r="F45" s="16"/>
      <c r="G45" s="54">
        <f>G47</f>
        <v>604678.1699999999</v>
      </c>
      <c r="H45" s="58">
        <f>H46</f>
        <v>604678.1699999999</v>
      </c>
      <c r="I45" s="63">
        <f t="shared" si="0"/>
        <v>100</v>
      </c>
    </row>
    <row r="46" spans="1:9" ht="12.75" outlineLevel="4">
      <c r="A46" s="8" t="s">
        <v>137</v>
      </c>
      <c r="B46" s="30" t="s">
        <v>76</v>
      </c>
      <c r="C46" s="30" t="s">
        <v>99</v>
      </c>
      <c r="D46" s="30" t="s">
        <v>82</v>
      </c>
      <c r="E46" s="18"/>
      <c r="F46" s="16"/>
      <c r="G46" s="53">
        <f>G47</f>
        <v>604678.1699999999</v>
      </c>
      <c r="H46" s="59">
        <f>H47</f>
        <v>604678.1699999999</v>
      </c>
      <c r="I46" s="62">
        <f t="shared" si="0"/>
        <v>100</v>
      </c>
    </row>
    <row r="47" spans="1:9" ht="51" outlineLevel="4">
      <c r="A47" s="8" t="s">
        <v>86</v>
      </c>
      <c r="B47" s="30" t="s">
        <v>76</v>
      </c>
      <c r="C47" s="30" t="s">
        <v>99</v>
      </c>
      <c r="D47" s="30" t="s">
        <v>82</v>
      </c>
      <c r="E47" s="18" t="s">
        <v>108</v>
      </c>
      <c r="F47" s="16" t="s">
        <v>1</v>
      </c>
      <c r="G47" s="53">
        <f>G48+G50+G49</f>
        <v>604678.1699999999</v>
      </c>
      <c r="H47" s="59">
        <f>H48+H49+H50</f>
        <v>604678.1699999999</v>
      </c>
      <c r="I47" s="62">
        <f t="shared" si="0"/>
        <v>100</v>
      </c>
    </row>
    <row r="48" spans="1:9" ht="25.5" outlineLevel="4">
      <c r="A48" s="8" t="s">
        <v>23</v>
      </c>
      <c r="B48" s="30" t="s">
        <v>76</v>
      </c>
      <c r="C48" s="30" t="s">
        <v>99</v>
      </c>
      <c r="D48" s="30" t="s">
        <v>82</v>
      </c>
      <c r="E48" s="18" t="s">
        <v>108</v>
      </c>
      <c r="F48" s="16" t="s">
        <v>3</v>
      </c>
      <c r="G48" s="53">
        <v>398076.48</v>
      </c>
      <c r="H48" s="59">
        <v>398076.48</v>
      </c>
      <c r="I48" s="62">
        <f t="shared" si="0"/>
        <v>100</v>
      </c>
    </row>
    <row r="49" spans="1:9" ht="38.25" outlineLevel="4">
      <c r="A49" s="8" t="s">
        <v>90</v>
      </c>
      <c r="B49" s="30" t="s">
        <v>76</v>
      </c>
      <c r="C49" s="30" t="s">
        <v>99</v>
      </c>
      <c r="D49" s="30" t="s">
        <v>82</v>
      </c>
      <c r="E49" s="18" t="s">
        <v>108</v>
      </c>
      <c r="F49" s="16" t="s">
        <v>91</v>
      </c>
      <c r="G49" s="53">
        <v>66346.08</v>
      </c>
      <c r="H49" s="59">
        <v>66346.08</v>
      </c>
      <c r="I49" s="62">
        <f t="shared" si="0"/>
        <v>100</v>
      </c>
    </row>
    <row r="50" spans="1:9" ht="51" outlineLevel="4">
      <c r="A50" s="8" t="s">
        <v>24</v>
      </c>
      <c r="B50" s="30" t="s">
        <v>76</v>
      </c>
      <c r="C50" s="30" t="s">
        <v>99</v>
      </c>
      <c r="D50" s="30" t="s">
        <v>82</v>
      </c>
      <c r="E50" s="18" t="s">
        <v>108</v>
      </c>
      <c r="F50" s="16" t="s">
        <v>4</v>
      </c>
      <c r="G50" s="53">
        <v>140255.61</v>
      </c>
      <c r="H50" s="59">
        <v>140255.61</v>
      </c>
      <c r="I50" s="62">
        <f t="shared" si="0"/>
        <v>100</v>
      </c>
    </row>
    <row r="51" spans="1:9" ht="38.25" outlineLevel="4">
      <c r="A51" s="14" t="s">
        <v>127</v>
      </c>
      <c r="B51" s="29" t="s">
        <v>76</v>
      </c>
      <c r="C51" s="29" t="s">
        <v>99</v>
      </c>
      <c r="D51" s="29" t="s">
        <v>83</v>
      </c>
      <c r="E51" s="18"/>
      <c r="F51" s="16"/>
      <c r="G51" s="54">
        <f>G52</f>
        <v>72000</v>
      </c>
      <c r="H51" s="58">
        <f>H52</f>
        <v>72000</v>
      </c>
      <c r="I51" s="63">
        <f t="shared" si="0"/>
        <v>100</v>
      </c>
    </row>
    <row r="52" spans="1:9" ht="12.75" outlineLevel="4">
      <c r="A52" s="8" t="s">
        <v>137</v>
      </c>
      <c r="B52" s="30" t="s">
        <v>76</v>
      </c>
      <c r="C52" s="30" t="s">
        <v>99</v>
      </c>
      <c r="D52" s="30" t="s">
        <v>83</v>
      </c>
      <c r="E52" s="18"/>
      <c r="F52" s="16"/>
      <c r="G52" s="53">
        <f>G53</f>
        <v>72000</v>
      </c>
      <c r="H52" s="59">
        <f>H53</f>
        <v>72000</v>
      </c>
      <c r="I52" s="62">
        <f t="shared" si="0"/>
        <v>100</v>
      </c>
    </row>
    <row r="53" spans="1:9" ht="38.25" outlineLevel="4">
      <c r="A53" s="8" t="s">
        <v>26</v>
      </c>
      <c r="B53" s="30" t="s">
        <v>76</v>
      </c>
      <c r="C53" s="30" t="s">
        <v>99</v>
      </c>
      <c r="D53" s="30" t="s">
        <v>83</v>
      </c>
      <c r="E53" s="18" t="s">
        <v>139</v>
      </c>
      <c r="F53" s="16" t="s">
        <v>5</v>
      </c>
      <c r="G53" s="53">
        <v>72000</v>
      </c>
      <c r="H53" s="59">
        <v>72000</v>
      </c>
      <c r="I53" s="62">
        <f t="shared" si="0"/>
        <v>100</v>
      </c>
    </row>
    <row r="54" spans="1:9" ht="51" outlineLevel="4">
      <c r="A54" s="14" t="s">
        <v>129</v>
      </c>
      <c r="B54" s="29" t="s">
        <v>76</v>
      </c>
      <c r="C54" s="29" t="s">
        <v>99</v>
      </c>
      <c r="D54" s="29" t="s">
        <v>140</v>
      </c>
      <c r="E54" s="19"/>
      <c r="F54" s="13"/>
      <c r="G54" s="54">
        <f>G55</f>
        <v>352044.56</v>
      </c>
      <c r="H54" s="58">
        <f>H55</f>
        <v>311511.43</v>
      </c>
      <c r="I54" s="62">
        <f t="shared" si="0"/>
        <v>88.48636377167708</v>
      </c>
    </row>
    <row r="55" spans="1:9" ht="12.75" outlineLevel="1">
      <c r="A55" s="8" t="s">
        <v>137</v>
      </c>
      <c r="B55" s="30" t="s">
        <v>76</v>
      </c>
      <c r="C55" s="30" t="s">
        <v>99</v>
      </c>
      <c r="D55" s="30" t="s">
        <v>140</v>
      </c>
      <c r="E55" s="18"/>
      <c r="F55" s="16"/>
      <c r="G55" s="53">
        <f>G56+G57</f>
        <v>352044.56</v>
      </c>
      <c r="H55" s="59">
        <f>H56+H57</f>
        <v>311511.43</v>
      </c>
      <c r="I55" s="62">
        <f t="shared" si="0"/>
        <v>88.48636377167708</v>
      </c>
    </row>
    <row r="56" spans="1:9" ht="38.25" outlineLevel="3">
      <c r="A56" s="8" t="s">
        <v>26</v>
      </c>
      <c r="B56" s="30" t="s">
        <v>76</v>
      </c>
      <c r="C56" s="30" t="s">
        <v>99</v>
      </c>
      <c r="D56" s="30" t="s">
        <v>140</v>
      </c>
      <c r="E56" s="18" t="s">
        <v>141</v>
      </c>
      <c r="F56" s="16" t="s">
        <v>5</v>
      </c>
      <c r="G56" s="53">
        <v>126830.74</v>
      </c>
      <c r="H56" s="59">
        <v>126830.74</v>
      </c>
      <c r="I56" s="62">
        <f t="shared" si="0"/>
        <v>100</v>
      </c>
    </row>
    <row r="57" spans="1:9" ht="12.75" outlineLevel="3">
      <c r="A57" s="8" t="s">
        <v>149</v>
      </c>
      <c r="B57" s="30" t="s">
        <v>76</v>
      </c>
      <c r="C57" s="30" t="s">
        <v>99</v>
      </c>
      <c r="D57" s="30" t="s">
        <v>140</v>
      </c>
      <c r="E57" s="18" t="s">
        <v>141</v>
      </c>
      <c r="F57" s="16" t="s">
        <v>150</v>
      </c>
      <c r="G57" s="53">
        <v>225213.82</v>
      </c>
      <c r="H57" s="59">
        <v>184680.69</v>
      </c>
      <c r="I57" s="62">
        <f t="shared" si="0"/>
        <v>82.00237889486533</v>
      </c>
    </row>
    <row r="58" spans="1:9" ht="63.75" outlineLevel="4">
      <c r="A58" s="25" t="s">
        <v>151</v>
      </c>
      <c r="B58" s="31" t="s">
        <v>77</v>
      </c>
      <c r="C58" s="31"/>
      <c r="D58" s="31"/>
      <c r="E58" s="17"/>
      <c r="F58" s="12"/>
      <c r="G58" s="54">
        <f>G59+G63+G67+G72+G76+G81+G87</f>
        <v>12358741.28</v>
      </c>
      <c r="H58" s="58">
        <f>H59+H63+H67+H72+H76+H81+H87</f>
        <v>10503620.59</v>
      </c>
      <c r="I58" s="63">
        <f t="shared" si="0"/>
        <v>84.98940427693782</v>
      </c>
    </row>
    <row r="59" spans="1:9" ht="79.5" customHeight="1" outlineLevel="4">
      <c r="A59" s="15" t="s">
        <v>133</v>
      </c>
      <c r="B59" s="27" t="s">
        <v>77</v>
      </c>
      <c r="C59" s="27" t="s">
        <v>99</v>
      </c>
      <c r="D59" s="27" t="s">
        <v>76</v>
      </c>
      <c r="E59" s="19"/>
      <c r="F59" s="12"/>
      <c r="G59" s="54">
        <f aca="true" t="shared" si="5" ref="G59:H61">G60</f>
        <v>1025394.04</v>
      </c>
      <c r="H59" s="58">
        <f t="shared" si="5"/>
        <v>1025394.04</v>
      </c>
      <c r="I59" s="63">
        <f t="shared" si="0"/>
        <v>100</v>
      </c>
    </row>
    <row r="60" spans="1:9" ht="12.75" outlineLevel="4">
      <c r="A60" s="9" t="s">
        <v>137</v>
      </c>
      <c r="B60" s="28" t="s">
        <v>77</v>
      </c>
      <c r="C60" s="28" t="s">
        <v>99</v>
      </c>
      <c r="D60" s="28" t="s">
        <v>76</v>
      </c>
      <c r="E60" s="18"/>
      <c r="F60" s="5"/>
      <c r="G60" s="53">
        <f t="shared" si="5"/>
        <v>1025394.04</v>
      </c>
      <c r="H60" s="59">
        <f t="shared" si="5"/>
        <v>1025394.04</v>
      </c>
      <c r="I60" s="62">
        <f t="shared" si="0"/>
        <v>100</v>
      </c>
    </row>
    <row r="61" spans="1:9" ht="63.75" outlineLevel="4">
      <c r="A61" s="9" t="s">
        <v>133</v>
      </c>
      <c r="B61" s="28" t="s">
        <v>77</v>
      </c>
      <c r="C61" s="28" t="s">
        <v>99</v>
      </c>
      <c r="D61" s="28" t="s">
        <v>76</v>
      </c>
      <c r="E61" s="18" t="s">
        <v>109</v>
      </c>
      <c r="F61" s="5" t="s">
        <v>1</v>
      </c>
      <c r="G61" s="53">
        <f t="shared" si="5"/>
        <v>1025394.04</v>
      </c>
      <c r="H61" s="59">
        <f t="shared" si="5"/>
        <v>1025394.04</v>
      </c>
      <c r="I61" s="62">
        <f t="shared" si="0"/>
        <v>100</v>
      </c>
    </row>
    <row r="62" spans="1:9" ht="38.25" outlineLevel="3">
      <c r="A62" s="9" t="s">
        <v>26</v>
      </c>
      <c r="B62" s="28" t="s">
        <v>77</v>
      </c>
      <c r="C62" s="28" t="s">
        <v>99</v>
      </c>
      <c r="D62" s="28" t="s">
        <v>76</v>
      </c>
      <c r="E62" s="18" t="s">
        <v>109</v>
      </c>
      <c r="F62" s="5" t="s">
        <v>5</v>
      </c>
      <c r="G62" s="53">
        <v>1025394.04</v>
      </c>
      <c r="H62" s="59">
        <v>1025394.04</v>
      </c>
      <c r="I62" s="62">
        <f t="shared" si="0"/>
        <v>100</v>
      </c>
    </row>
    <row r="63" spans="1:9" ht="51" outlineLevel="3">
      <c r="A63" s="15" t="s">
        <v>131</v>
      </c>
      <c r="B63" s="27" t="s">
        <v>77</v>
      </c>
      <c r="C63" s="27" t="s">
        <v>99</v>
      </c>
      <c r="D63" s="27" t="s">
        <v>77</v>
      </c>
      <c r="E63" s="18"/>
      <c r="F63" s="5"/>
      <c r="G63" s="54">
        <f aca="true" t="shared" si="6" ref="G63:H65">G64</f>
        <v>2970786.47</v>
      </c>
      <c r="H63" s="58">
        <f t="shared" si="6"/>
        <v>2970786.47</v>
      </c>
      <c r="I63" s="63">
        <f t="shared" si="0"/>
        <v>100</v>
      </c>
    </row>
    <row r="64" spans="1:9" ht="12.75" outlineLevel="4">
      <c r="A64" s="9" t="s">
        <v>137</v>
      </c>
      <c r="B64" s="28" t="s">
        <v>77</v>
      </c>
      <c r="C64" s="28" t="s">
        <v>99</v>
      </c>
      <c r="D64" s="28" t="s">
        <v>77</v>
      </c>
      <c r="E64" s="18"/>
      <c r="F64" s="5"/>
      <c r="G64" s="53">
        <f t="shared" si="6"/>
        <v>2970786.47</v>
      </c>
      <c r="H64" s="59">
        <f t="shared" si="6"/>
        <v>2970786.47</v>
      </c>
      <c r="I64" s="62">
        <f t="shared" si="0"/>
        <v>100</v>
      </c>
    </row>
    <row r="65" spans="1:9" ht="15.75" customHeight="1">
      <c r="A65" s="9" t="s">
        <v>142</v>
      </c>
      <c r="B65" s="28" t="s">
        <v>77</v>
      </c>
      <c r="C65" s="28" t="s">
        <v>99</v>
      </c>
      <c r="D65" s="28" t="s">
        <v>77</v>
      </c>
      <c r="E65" s="18" t="s">
        <v>143</v>
      </c>
      <c r="F65" s="5"/>
      <c r="G65" s="53">
        <f t="shared" si="6"/>
        <v>2970786.47</v>
      </c>
      <c r="H65" s="59">
        <f t="shared" si="6"/>
        <v>2970786.47</v>
      </c>
      <c r="I65" s="62">
        <f t="shared" si="0"/>
        <v>100</v>
      </c>
    </row>
    <row r="66" spans="1:9" ht="12.75" customHeight="1">
      <c r="A66" s="9" t="s">
        <v>26</v>
      </c>
      <c r="B66" s="28" t="s">
        <v>77</v>
      </c>
      <c r="C66" s="28" t="s">
        <v>99</v>
      </c>
      <c r="D66" s="28" t="s">
        <v>77</v>
      </c>
      <c r="E66" s="18" t="s">
        <v>143</v>
      </c>
      <c r="F66" s="5" t="s">
        <v>5</v>
      </c>
      <c r="G66" s="53">
        <v>2970786.47</v>
      </c>
      <c r="H66" s="59">
        <v>2970786.47</v>
      </c>
      <c r="I66" s="62">
        <f t="shared" si="0"/>
        <v>100</v>
      </c>
    </row>
    <row r="67" spans="1:9" ht="15" customHeight="1">
      <c r="A67" s="15" t="s">
        <v>41</v>
      </c>
      <c r="B67" s="27" t="s">
        <v>77</v>
      </c>
      <c r="C67" s="27" t="s">
        <v>99</v>
      </c>
      <c r="D67" s="27" t="s">
        <v>78</v>
      </c>
      <c r="E67" s="19"/>
      <c r="F67" s="13"/>
      <c r="G67" s="54">
        <f>G68</f>
        <v>817587.78</v>
      </c>
      <c r="H67" s="58">
        <f>H68</f>
        <v>636491.71</v>
      </c>
      <c r="I67" s="63">
        <f t="shared" si="0"/>
        <v>77.84995392176727</v>
      </c>
    </row>
    <row r="68" spans="1:9" ht="12.75">
      <c r="A68" s="9" t="s">
        <v>137</v>
      </c>
      <c r="B68" s="28" t="s">
        <v>77</v>
      </c>
      <c r="C68" s="28" t="s">
        <v>99</v>
      </c>
      <c r="D68" s="28" t="s">
        <v>78</v>
      </c>
      <c r="E68" s="18"/>
      <c r="F68" s="5"/>
      <c r="G68" s="53">
        <f>G69</f>
        <v>817587.78</v>
      </c>
      <c r="H68" s="59">
        <f>H69</f>
        <v>636491.71</v>
      </c>
      <c r="I68" s="62">
        <f t="shared" si="0"/>
        <v>77.84995392176727</v>
      </c>
    </row>
    <row r="69" spans="1:9" ht="12.75">
      <c r="A69" s="9" t="s">
        <v>41</v>
      </c>
      <c r="B69" s="28" t="s">
        <v>77</v>
      </c>
      <c r="C69" s="28" t="s">
        <v>99</v>
      </c>
      <c r="D69" s="28" t="s">
        <v>78</v>
      </c>
      <c r="E69" s="18" t="s">
        <v>110</v>
      </c>
      <c r="F69" s="16" t="s">
        <v>1</v>
      </c>
      <c r="G69" s="53">
        <f>G70+G71</f>
        <v>817587.78</v>
      </c>
      <c r="H69" s="59">
        <f>H70+H71</f>
        <v>636491.71</v>
      </c>
      <c r="I69" s="62">
        <f t="shared" si="0"/>
        <v>77.84995392176727</v>
      </c>
    </row>
    <row r="70" spans="1:9" ht="38.25">
      <c r="A70" s="9" t="s">
        <v>26</v>
      </c>
      <c r="B70" s="28" t="s">
        <v>77</v>
      </c>
      <c r="C70" s="28" t="s">
        <v>99</v>
      </c>
      <c r="D70" s="28" t="s">
        <v>78</v>
      </c>
      <c r="E70" s="18" t="s">
        <v>110</v>
      </c>
      <c r="F70" s="5" t="s">
        <v>5</v>
      </c>
      <c r="G70" s="53">
        <v>490000</v>
      </c>
      <c r="H70" s="59">
        <v>312691.81</v>
      </c>
      <c r="I70" s="62">
        <f t="shared" si="0"/>
        <v>63.81465510204082</v>
      </c>
    </row>
    <row r="71" spans="1:9" ht="12.75">
      <c r="A71" s="9" t="s">
        <v>149</v>
      </c>
      <c r="B71" s="28" t="s">
        <v>77</v>
      </c>
      <c r="C71" s="28" t="s">
        <v>99</v>
      </c>
      <c r="D71" s="28" t="s">
        <v>78</v>
      </c>
      <c r="E71" s="18" t="s">
        <v>110</v>
      </c>
      <c r="F71" s="5" t="s">
        <v>150</v>
      </c>
      <c r="G71" s="53">
        <v>327587.78</v>
      </c>
      <c r="H71" s="59">
        <v>323799.9</v>
      </c>
      <c r="I71" s="62">
        <f t="shared" si="0"/>
        <v>98.84370534212235</v>
      </c>
    </row>
    <row r="72" spans="1:9" ht="25.5">
      <c r="A72" s="15" t="s">
        <v>46</v>
      </c>
      <c r="B72" s="27" t="s">
        <v>77</v>
      </c>
      <c r="C72" s="27" t="s">
        <v>99</v>
      </c>
      <c r="D72" s="27" t="s">
        <v>84</v>
      </c>
      <c r="E72" s="19"/>
      <c r="F72" s="13"/>
      <c r="G72" s="54">
        <f aca="true" t="shared" si="7" ref="G72:H74">G73</f>
        <v>808644.3</v>
      </c>
      <c r="H72" s="58">
        <f t="shared" si="7"/>
        <v>769104.75</v>
      </c>
      <c r="I72" s="63">
        <f aca="true" t="shared" si="8" ref="I72:I118">H72/G72*100</f>
        <v>95.11039031623669</v>
      </c>
    </row>
    <row r="73" spans="1:9" ht="12.75">
      <c r="A73" s="9" t="s">
        <v>137</v>
      </c>
      <c r="B73" s="28" t="s">
        <v>77</v>
      </c>
      <c r="C73" s="28" t="s">
        <v>99</v>
      </c>
      <c r="D73" s="28" t="s">
        <v>84</v>
      </c>
      <c r="E73" s="18"/>
      <c r="F73" s="5"/>
      <c r="G73" s="53">
        <f t="shared" si="7"/>
        <v>808644.3</v>
      </c>
      <c r="H73" s="59">
        <f t="shared" si="7"/>
        <v>769104.75</v>
      </c>
      <c r="I73" s="62">
        <f t="shared" si="8"/>
        <v>95.11039031623669</v>
      </c>
    </row>
    <row r="74" spans="1:9" ht="25.5">
      <c r="A74" s="9" t="s">
        <v>46</v>
      </c>
      <c r="B74" s="28" t="s">
        <v>77</v>
      </c>
      <c r="C74" s="28" t="s">
        <v>99</v>
      </c>
      <c r="D74" s="28" t="s">
        <v>84</v>
      </c>
      <c r="E74" s="18" t="s">
        <v>111</v>
      </c>
      <c r="F74" s="5" t="s">
        <v>1</v>
      </c>
      <c r="G74" s="53">
        <f t="shared" si="7"/>
        <v>808644.3</v>
      </c>
      <c r="H74" s="59">
        <f t="shared" si="7"/>
        <v>769104.75</v>
      </c>
      <c r="I74" s="62">
        <f t="shared" si="8"/>
        <v>95.11039031623669</v>
      </c>
    </row>
    <row r="75" spans="1:9" ht="38.25">
      <c r="A75" s="9" t="s">
        <v>26</v>
      </c>
      <c r="B75" s="28" t="s">
        <v>77</v>
      </c>
      <c r="C75" s="28" t="s">
        <v>99</v>
      </c>
      <c r="D75" s="28" t="s">
        <v>84</v>
      </c>
      <c r="E75" s="18" t="s">
        <v>111</v>
      </c>
      <c r="F75" s="5" t="s">
        <v>5</v>
      </c>
      <c r="G75" s="53">
        <v>808644.3</v>
      </c>
      <c r="H75" s="59">
        <v>769104.75</v>
      </c>
      <c r="I75" s="62">
        <f t="shared" si="8"/>
        <v>95.11039031623669</v>
      </c>
    </row>
    <row r="76" spans="1:9" ht="12.75">
      <c r="A76" s="15" t="s">
        <v>47</v>
      </c>
      <c r="B76" s="27" t="s">
        <v>77</v>
      </c>
      <c r="C76" s="27" t="s">
        <v>99</v>
      </c>
      <c r="D76" s="27" t="s">
        <v>80</v>
      </c>
      <c r="E76" s="19"/>
      <c r="F76" s="13"/>
      <c r="G76" s="54">
        <f>G77</f>
        <v>5636644</v>
      </c>
      <c r="H76" s="58">
        <f>H77</f>
        <v>4156872.28</v>
      </c>
      <c r="I76" s="63">
        <f t="shared" si="8"/>
        <v>73.74729147343703</v>
      </c>
    </row>
    <row r="77" spans="1:9" ht="12.75">
      <c r="A77" s="9" t="s">
        <v>137</v>
      </c>
      <c r="B77" s="28" t="s">
        <v>77</v>
      </c>
      <c r="C77" s="28" t="s">
        <v>99</v>
      </c>
      <c r="D77" s="28" t="s">
        <v>80</v>
      </c>
      <c r="E77" s="18"/>
      <c r="F77" s="5"/>
      <c r="G77" s="53">
        <f>G78</f>
        <v>5636644</v>
      </c>
      <c r="H77" s="59">
        <f>H78</f>
        <v>4156872.28</v>
      </c>
      <c r="I77" s="62">
        <f t="shared" si="8"/>
        <v>73.74729147343703</v>
      </c>
    </row>
    <row r="78" spans="1:9" ht="12.75">
      <c r="A78" s="9" t="s">
        <v>47</v>
      </c>
      <c r="B78" s="28" t="s">
        <v>77</v>
      </c>
      <c r="C78" s="28" t="s">
        <v>99</v>
      </c>
      <c r="D78" s="28" t="s">
        <v>80</v>
      </c>
      <c r="E78" s="18" t="s">
        <v>114</v>
      </c>
      <c r="F78" s="5" t="s">
        <v>1</v>
      </c>
      <c r="G78" s="53">
        <f>G80+G79</f>
        <v>5636644</v>
      </c>
      <c r="H78" s="59">
        <f>H79+H80</f>
        <v>4156872.28</v>
      </c>
      <c r="I78" s="62">
        <f t="shared" si="8"/>
        <v>73.74729147343703</v>
      </c>
    </row>
    <row r="79" spans="1:9" ht="38.25">
      <c r="A79" s="9" t="s">
        <v>88</v>
      </c>
      <c r="B79" s="28" t="s">
        <v>77</v>
      </c>
      <c r="C79" s="28" t="s">
        <v>99</v>
      </c>
      <c r="D79" s="28" t="s">
        <v>80</v>
      </c>
      <c r="E79" s="18" t="s">
        <v>114</v>
      </c>
      <c r="F79" s="5" t="s">
        <v>89</v>
      </c>
      <c r="G79" s="53">
        <v>102800</v>
      </c>
      <c r="H79" s="59">
        <v>102800</v>
      </c>
      <c r="I79" s="62">
        <f t="shared" si="8"/>
        <v>100</v>
      </c>
    </row>
    <row r="80" spans="1:9" ht="38.25">
      <c r="A80" s="9" t="s">
        <v>26</v>
      </c>
      <c r="B80" s="28" t="s">
        <v>77</v>
      </c>
      <c r="C80" s="28" t="s">
        <v>99</v>
      </c>
      <c r="D80" s="28" t="s">
        <v>80</v>
      </c>
      <c r="E80" s="18" t="s">
        <v>114</v>
      </c>
      <c r="F80" s="5" t="s">
        <v>5</v>
      </c>
      <c r="G80" s="53">
        <v>5533844</v>
      </c>
      <c r="H80" s="59">
        <v>4054072.28</v>
      </c>
      <c r="I80" s="62">
        <f t="shared" si="8"/>
        <v>73.25960543882334</v>
      </c>
    </row>
    <row r="81" spans="1:9" ht="25.5">
      <c r="A81" s="15" t="s">
        <v>50</v>
      </c>
      <c r="B81" s="27" t="s">
        <v>77</v>
      </c>
      <c r="C81" s="27" t="s">
        <v>99</v>
      </c>
      <c r="D81" s="27" t="s">
        <v>105</v>
      </c>
      <c r="E81" s="19"/>
      <c r="F81" s="13"/>
      <c r="G81" s="54">
        <f>G82</f>
        <v>338918.12</v>
      </c>
      <c r="H81" s="58">
        <f>H82</f>
        <v>338918.12</v>
      </c>
      <c r="I81" s="63">
        <f t="shared" si="8"/>
        <v>100</v>
      </c>
    </row>
    <row r="82" spans="1:9" ht="12.75">
      <c r="A82" s="9" t="s">
        <v>137</v>
      </c>
      <c r="B82" s="28" t="s">
        <v>77</v>
      </c>
      <c r="C82" s="28" t="s">
        <v>99</v>
      </c>
      <c r="D82" s="28" t="s">
        <v>105</v>
      </c>
      <c r="E82" s="18"/>
      <c r="F82" s="5"/>
      <c r="G82" s="53">
        <f>G83</f>
        <v>338918.12</v>
      </c>
      <c r="H82" s="59">
        <f>H83</f>
        <v>338918.12</v>
      </c>
      <c r="I82" s="62">
        <f t="shared" si="8"/>
        <v>100</v>
      </c>
    </row>
    <row r="83" spans="1:9" ht="25.5">
      <c r="A83" s="9" t="s">
        <v>50</v>
      </c>
      <c r="B83" s="28" t="s">
        <v>77</v>
      </c>
      <c r="C83" s="28" t="s">
        <v>99</v>
      </c>
      <c r="D83" s="28" t="s">
        <v>105</v>
      </c>
      <c r="E83" s="18" t="s">
        <v>101</v>
      </c>
      <c r="F83" s="5" t="s">
        <v>35</v>
      </c>
      <c r="G83" s="53">
        <f>G84+G85+G86</f>
        <v>338918.12</v>
      </c>
      <c r="H83" s="59">
        <f>H84+H85+H86</f>
        <v>338918.12</v>
      </c>
      <c r="I83" s="62">
        <f t="shared" si="8"/>
        <v>100</v>
      </c>
    </row>
    <row r="84" spans="1:9" ht="25.5">
      <c r="A84" s="9" t="s">
        <v>33</v>
      </c>
      <c r="B84" s="28" t="s">
        <v>77</v>
      </c>
      <c r="C84" s="28" t="s">
        <v>99</v>
      </c>
      <c r="D84" s="28" t="s">
        <v>105</v>
      </c>
      <c r="E84" s="18" t="s">
        <v>101</v>
      </c>
      <c r="F84" s="5" t="s">
        <v>14</v>
      </c>
      <c r="G84" s="53">
        <v>59104</v>
      </c>
      <c r="H84" s="59">
        <v>59104</v>
      </c>
      <c r="I84" s="62">
        <f t="shared" si="8"/>
        <v>100</v>
      </c>
    </row>
    <row r="85" spans="1:9" ht="12.75">
      <c r="A85" s="9" t="s">
        <v>36</v>
      </c>
      <c r="B85" s="28" t="s">
        <v>77</v>
      </c>
      <c r="C85" s="28" t="s">
        <v>99</v>
      </c>
      <c r="D85" s="28" t="s">
        <v>105</v>
      </c>
      <c r="E85" s="18" t="s">
        <v>101</v>
      </c>
      <c r="F85" s="5" t="s">
        <v>6</v>
      </c>
      <c r="G85" s="53">
        <v>27874</v>
      </c>
      <c r="H85" s="59">
        <v>27874</v>
      </c>
      <c r="I85" s="62">
        <f t="shared" si="8"/>
        <v>100</v>
      </c>
    </row>
    <row r="86" spans="1:9" ht="12.75">
      <c r="A86" s="9" t="s">
        <v>27</v>
      </c>
      <c r="B86" s="28" t="s">
        <v>77</v>
      </c>
      <c r="C86" s="28" t="s">
        <v>99</v>
      </c>
      <c r="D86" s="28" t="s">
        <v>105</v>
      </c>
      <c r="E86" s="18" t="s">
        <v>101</v>
      </c>
      <c r="F86" s="5" t="s">
        <v>7</v>
      </c>
      <c r="G86" s="53">
        <v>251940.12</v>
      </c>
      <c r="H86" s="59">
        <v>251940.12</v>
      </c>
      <c r="I86" s="62">
        <f t="shared" si="8"/>
        <v>100</v>
      </c>
    </row>
    <row r="87" spans="1:9" ht="25.5">
      <c r="A87" s="15" t="s">
        <v>45</v>
      </c>
      <c r="B87" s="27" t="s">
        <v>77</v>
      </c>
      <c r="C87" s="27" t="s">
        <v>99</v>
      </c>
      <c r="D87" s="27" t="s">
        <v>85</v>
      </c>
      <c r="E87" s="19"/>
      <c r="F87" s="13"/>
      <c r="G87" s="54">
        <f>G88</f>
        <v>760766.57</v>
      </c>
      <c r="H87" s="58">
        <f>H88</f>
        <v>606053.22</v>
      </c>
      <c r="I87" s="63">
        <f t="shared" si="8"/>
        <v>79.66349257433853</v>
      </c>
    </row>
    <row r="88" spans="1:9" ht="12.75">
      <c r="A88" s="9" t="s">
        <v>137</v>
      </c>
      <c r="B88" s="28" t="s">
        <v>77</v>
      </c>
      <c r="C88" s="28" t="s">
        <v>99</v>
      </c>
      <c r="D88" s="28" t="s">
        <v>85</v>
      </c>
      <c r="E88" s="18"/>
      <c r="F88" s="5"/>
      <c r="G88" s="53">
        <f>G89</f>
        <v>760766.57</v>
      </c>
      <c r="H88" s="59">
        <f>H89</f>
        <v>606053.22</v>
      </c>
      <c r="I88" s="62">
        <f t="shared" si="8"/>
        <v>79.66349257433853</v>
      </c>
    </row>
    <row r="89" spans="1:9" ht="25.5">
      <c r="A89" s="9" t="s">
        <v>45</v>
      </c>
      <c r="B89" s="28" t="s">
        <v>77</v>
      </c>
      <c r="C89" s="28" t="s">
        <v>99</v>
      </c>
      <c r="D89" s="28" t="s">
        <v>85</v>
      </c>
      <c r="E89" s="18" t="s">
        <v>112</v>
      </c>
      <c r="F89" s="5" t="s">
        <v>1</v>
      </c>
      <c r="G89" s="53">
        <f>G90+G91</f>
        <v>760766.57</v>
      </c>
      <c r="H89" s="59">
        <f>H90+H91</f>
        <v>606053.22</v>
      </c>
      <c r="I89" s="62">
        <f t="shared" si="8"/>
        <v>79.66349257433853</v>
      </c>
    </row>
    <row r="90" spans="1:9" ht="38.25">
      <c r="A90" s="9" t="s">
        <v>26</v>
      </c>
      <c r="B90" s="28" t="s">
        <v>77</v>
      </c>
      <c r="C90" s="28" t="s">
        <v>99</v>
      </c>
      <c r="D90" s="28" t="s">
        <v>85</v>
      </c>
      <c r="E90" s="18" t="s">
        <v>112</v>
      </c>
      <c r="F90" s="5" t="s">
        <v>5</v>
      </c>
      <c r="G90" s="53">
        <v>680766.57</v>
      </c>
      <c r="H90" s="59">
        <v>534210.49</v>
      </c>
      <c r="I90" s="62">
        <f t="shared" si="8"/>
        <v>78.4719041065721</v>
      </c>
    </row>
    <row r="91" spans="1:9" ht="12.75">
      <c r="A91" s="9" t="s">
        <v>149</v>
      </c>
      <c r="B91" s="28" t="s">
        <v>77</v>
      </c>
      <c r="C91" s="28" t="s">
        <v>99</v>
      </c>
      <c r="D91" s="28" t="s">
        <v>85</v>
      </c>
      <c r="E91" s="18" t="s">
        <v>112</v>
      </c>
      <c r="F91" s="5" t="s">
        <v>150</v>
      </c>
      <c r="G91" s="53">
        <v>80000</v>
      </c>
      <c r="H91" s="59">
        <v>71842.73</v>
      </c>
      <c r="I91" s="62">
        <f t="shared" si="8"/>
        <v>89.8034125</v>
      </c>
    </row>
    <row r="92" spans="1:9" ht="76.5">
      <c r="A92" s="32" t="s">
        <v>152</v>
      </c>
      <c r="B92" s="27" t="s">
        <v>78</v>
      </c>
      <c r="C92" s="27"/>
      <c r="D92" s="27"/>
      <c r="E92" s="19"/>
      <c r="F92" s="13"/>
      <c r="G92" s="54">
        <f>G93</f>
        <v>910298.12</v>
      </c>
      <c r="H92" s="58">
        <f>H93</f>
        <v>910298.12</v>
      </c>
      <c r="I92" s="63">
        <f t="shared" si="8"/>
        <v>100</v>
      </c>
    </row>
    <row r="93" spans="1:9" ht="102">
      <c r="A93" s="15" t="s">
        <v>48</v>
      </c>
      <c r="B93" s="27" t="s">
        <v>78</v>
      </c>
      <c r="C93" s="27" t="s">
        <v>99</v>
      </c>
      <c r="D93" s="27" t="s">
        <v>76</v>
      </c>
      <c r="E93" s="19"/>
      <c r="F93" s="13"/>
      <c r="G93" s="54">
        <f>G94+G98</f>
        <v>910298.12</v>
      </c>
      <c r="H93" s="58">
        <f>H94+H98</f>
        <v>910298.12</v>
      </c>
      <c r="I93" s="63">
        <f t="shared" si="8"/>
        <v>100</v>
      </c>
    </row>
    <row r="94" spans="1:9" ht="12.75">
      <c r="A94" s="9" t="s">
        <v>137</v>
      </c>
      <c r="B94" s="28" t="s">
        <v>78</v>
      </c>
      <c r="C94" s="28" t="s">
        <v>99</v>
      </c>
      <c r="D94" s="28" t="s">
        <v>76</v>
      </c>
      <c r="E94" s="18"/>
      <c r="F94" s="16"/>
      <c r="G94" s="54">
        <f>G95</f>
        <v>430298.12</v>
      </c>
      <c r="H94" s="58">
        <f>H95</f>
        <v>430298.12</v>
      </c>
      <c r="I94" s="63">
        <f t="shared" si="8"/>
        <v>100</v>
      </c>
    </row>
    <row r="95" spans="1:9" ht="89.25">
      <c r="A95" s="8" t="s">
        <v>48</v>
      </c>
      <c r="B95" s="28" t="s">
        <v>78</v>
      </c>
      <c r="C95" s="28" t="s">
        <v>99</v>
      </c>
      <c r="D95" s="28" t="s">
        <v>76</v>
      </c>
      <c r="E95" s="18" t="s">
        <v>113</v>
      </c>
      <c r="F95" s="16" t="s">
        <v>1</v>
      </c>
      <c r="G95" s="53">
        <f>G96</f>
        <v>430298.12</v>
      </c>
      <c r="H95" s="59">
        <f>H96</f>
        <v>430298.12</v>
      </c>
      <c r="I95" s="62">
        <f t="shared" si="8"/>
        <v>100</v>
      </c>
    </row>
    <row r="96" spans="1:9" ht="12.75">
      <c r="A96" s="8" t="s">
        <v>29</v>
      </c>
      <c r="B96" s="28" t="s">
        <v>78</v>
      </c>
      <c r="C96" s="28" t="s">
        <v>99</v>
      </c>
      <c r="D96" s="28" t="s">
        <v>76</v>
      </c>
      <c r="E96" s="18" t="s">
        <v>113</v>
      </c>
      <c r="F96" s="16" t="s">
        <v>8</v>
      </c>
      <c r="G96" s="53">
        <v>430298.12</v>
      </c>
      <c r="H96" s="59">
        <v>430298.12</v>
      </c>
      <c r="I96" s="62">
        <f t="shared" si="8"/>
        <v>100</v>
      </c>
    </row>
    <row r="97" spans="1:9" ht="12.75">
      <c r="A97" s="8" t="s">
        <v>137</v>
      </c>
      <c r="B97" s="28" t="s">
        <v>78</v>
      </c>
      <c r="C97" s="28" t="s">
        <v>99</v>
      </c>
      <c r="D97" s="28" t="s">
        <v>76</v>
      </c>
      <c r="E97" s="18"/>
      <c r="F97" s="16"/>
      <c r="G97" s="54">
        <v>480000</v>
      </c>
      <c r="H97" s="58">
        <f>H98</f>
        <v>480000</v>
      </c>
      <c r="I97" s="63">
        <f t="shared" si="8"/>
        <v>100</v>
      </c>
    </row>
    <row r="98" spans="1:9" ht="12.75">
      <c r="A98" s="8" t="s">
        <v>134</v>
      </c>
      <c r="B98" s="28" t="s">
        <v>78</v>
      </c>
      <c r="C98" s="28" t="s">
        <v>99</v>
      </c>
      <c r="D98" s="28" t="s">
        <v>84</v>
      </c>
      <c r="E98" s="18" t="s">
        <v>144</v>
      </c>
      <c r="F98" s="16" t="s">
        <v>1</v>
      </c>
      <c r="G98" s="53">
        <f>G99</f>
        <v>480000</v>
      </c>
      <c r="H98" s="59">
        <f>H99</f>
        <v>480000</v>
      </c>
      <c r="I98" s="62">
        <f t="shared" si="8"/>
        <v>100</v>
      </c>
    </row>
    <row r="99" spans="1:9" ht="38.25">
      <c r="A99" s="8" t="s">
        <v>88</v>
      </c>
      <c r="B99" s="28" t="s">
        <v>78</v>
      </c>
      <c r="C99" s="28" t="s">
        <v>99</v>
      </c>
      <c r="D99" s="28" t="s">
        <v>84</v>
      </c>
      <c r="E99" s="18" t="s">
        <v>144</v>
      </c>
      <c r="F99" s="16" t="s">
        <v>89</v>
      </c>
      <c r="G99" s="53">
        <v>480000</v>
      </c>
      <c r="H99" s="59">
        <v>480000</v>
      </c>
      <c r="I99" s="62">
        <f t="shared" si="8"/>
        <v>100</v>
      </c>
    </row>
    <row r="100" spans="1:9" ht="42" customHeight="1">
      <c r="A100" s="32" t="s">
        <v>153</v>
      </c>
      <c r="B100" s="27" t="s">
        <v>79</v>
      </c>
      <c r="C100" s="27"/>
      <c r="D100" s="27"/>
      <c r="E100" s="19"/>
      <c r="F100" s="13"/>
      <c r="G100" s="54">
        <f aca="true" t="shared" si="9" ref="G100:H103">G101</f>
        <v>50000</v>
      </c>
      <c r="H100" s="58">
        <f t="shared" si="9"/>
        <v>50000</v>
      </c>
      <c r="I100" s="63">
        <f t="shared" si="8"/>
        <v>100</v>
      </c>
    </row>
    <row r="101" spans="1:9" ht="25.5">
      <c r="A101" s="14" t="s">
        <v>74</v>
      </c>
      <c r="B101" s="27" t="s">
        <v>79</v>
      </c>
      <c r="C101" s="27" t="s">
        <v>99</v>
      </c>
      <c r="D101" s="27" t="s">
        <v>77</v>
      </c>
      <c r="E101" s="19"/>
      <c r="F101" s="13"/>
      <c r="G101" s="54">
        <f t="shared" si="9"/>
        <v>50000</v>
      </c>
      <c r="H101" s="58">
        <f t="shared" si="9"/>
        <v>50000</v>
      </c>
      <c r="I101" s="63">
        <f t="shared" si="8"/>
        <v>100</v>
      </c>
    </row>
    <row r="102" spans="1:9" ht="12.75">
      <c r="A102" s="9" t="s">
        <v>137</v>
      </c>
      <c r="B102" s="28" t="s">
        <v>79</v>
      </c>
      <c r="C102" s="28" t="s">
        <v>99</v>
      </c>
      <c r="D102" s="28" t="s">
        <v>77</v>
      </c>
      <c r="E102" s="18"/>
      <c r="F102" s="16"/>
      <c r="G102" s="53">
        <f t="shared" si="9"/>
        <v>50000</v>
      </c>
      <c r="H102" s="59">
        <f t="shared" si="9"/>
        <v>50000</v>
      </c>
      <c r="I102" s="62">
        <f t="shared" si="8"/>
        <v>100</v>
      </c>
    </row>
    <row r="103" spans="1:9" ht="25.5">
      <c r="A103" s="8" t="s">
        <v>74</v>
      </c>
      <c r="B103" s="28" t="s">
        <v>79</v>
      </c>
      <c r="C103" s="28" t="s">
        <v>99</v>
      </c>
      <c r="D103" s="28" t="s">
        <v>77</v>
      </c>
      <c r="E103" s="18" t="s">
        <v>114</v>
      </c>
      <c r="F103" s="16" t="s">
        <v>1</v>
      </c>
      <c r="G103" s="53">
        <f t="shared" si="9"/>
        <v>50000</v>
      </c>
      <c r="H103" s="59">
        <f t="shared" si="9"/>
        <v>50000</v>
      </c>
      <c r="I103" s="62">
        <f t="shared" si="8"/>
        <v>100</v>
      </c>
    </row>
    <row r="104" spans="1:9" ht="38.25">
      <c r="A104" s="8" t="s">
        <v>26</v>
      </c>
      <c r="B104" s="28" t="s">
        <v>79</v>
      </c>
      <c r="C104" s="28" t="s">
        <v>99</v>
      </c>
      <c r="D104" s="28" t="s">
        <v>77</v>
      </c>
      <c r="E104" s="18" t="s">
        <v>114</v>
      </c>
      <c r="F104" s="16" t="s">
        <v>5</v>
      </c>
      <c r="G104" s="53">
        <v>50000</v>
      </c>
      <c r="H104" s="59">
        <v>50000</v>
      </c>
      <c r="I104" s="62">
        <f t="shared" si="8"/>
        <v>100</v>
      </c>
    </row>
    <row r="105" spans="1:9" ht="12.75">
      <c r="A105" s="6" t="s">
        <v>115</v>
      </c>
      <c r="B105" s="31" t="s">
        <v>116</v>
      </c>
      <c r="C105" s="31"/>
      <c r="D105" s="31"/>
      <c r="E105" s="17"/>
      <c r="F105" s="12"/>
      <c r="G105" s="54">
        <f>G106</f>
        <v>3316672.7600000002</v>
      </c>
      <c r="H105" s="58">
        <f>H106</f>
        <v>3314165.1300000004</v>
      </c>
      <c r="I105" s="63">
        <f t="shared" si="8"/>
        <v>99.92439320423038</v>
      </c>
    </row>
    <row r="106" spans="1:9" ht="12.75">
      <c r="A106" s="9" t="s">
        <v>137</v>
      </c>
      <c r="B106" s="28" t="s">
        <v>116</v>
      </c>
      <c r="C106" s="28" t="s">
        <v>99</v>
      </c>
      <c r="D106" s="28" t="s">
        <v>75</v>
      </c>
      <c r="E106" s="18"/>
      <c r="F106" s="16"/>
      <c r="G106" s="53">
        <f>G107+G111+G115+G117</f>
        <v>3316672.7600000002</v>
      </c>
      <c r="H106" s="59">
        <f>H107+H111+H115+H117</f>
        <v>3314165.1300000004</v>
      </c>
      <c r="I106" s="62">
        <f t="shared" si="8"/>
        <v>99.92439320423038</v>
      </c>
    </row>
    <row r="107" spans="1:9" ht="76.5">
      <c r="A107" s="9" t="s">
        <v>51</v>
      </c>
      <c r="B107" s="28" t="s">
        <v>116</v>
      </c>
      <c r="C107" s="28" t="s">
        <v>99</v>
      </c>
      <c r="D107" s="28" t="s">
        <v>75</v>
      </c>
      <c r="E107" s="18" t="s">
        <v>117</v>
      </c>
      <c r="F107" s="5" t="s">
        <v>1</v>
      </c>
      <c r="G107" s="53">
        <f>G108</f>
        <v>18100</v>
      </c>
      <c r="H107" s="59">
        <f>H108</f>
        <v>18100</v>
      </c>
      <c r="I107" s="62">
        <f t="shared" si="8"/>
        <v>100</v>
      </c>
    </row>
    <row r="108" spans="1:9" ht="12.75">
      <c r="A108" s="9" t="s">
        <v>29</v>
      </c>
      <c r="B108" s="28" t="s">
        <v>116</v>
      </c>
      <c r="C108" s="28" t="s">
        <v>99</v>
      </c>
      <c r="D108" s="28" t="s">
        <v>75</v>
      </c>
      <c r="E108" s="18" t="s">
        <v>117</v>
      </c>
      <c r="F108" s="5" t="s">
        <v>8</v>
      </c>
      <c r="G108" s="53">
        <v>18100</v>
      </c>
      <c r="H108" s="59">
        <v>18100</v>
      </c>
      <c r="I108" s="62">
        <f t="shared" si="8"/>
        <v>100</v>
      </c>
    </row>
    <row r="109" spans="1:9" ht="12.75">
      <c r="A109" s="9" t="s">
        <v>154</v>
      </c>
      <c r="B109" s="28" t="s">
        <v>116</v>
      </c>
      <c r="C109" s="28" t="s">
        <v>99</v>
      </c>
      <c r="D109" s="28" t="s">
        <v>75</v>
      </c>
      <c r="E109" s="18" t="s">
        <v>155</v>
      </c>
      <c r="F109" s="5" t="s">
        <v>1</v>
      </c>
      <c r="G109" s="53">
        <f>G110</f>
        <v>0</v>
      </c>
      <c r="H109" s="59">
        <f>H110</f>
        <v>0</v>
      </c>
      <c r="I109" s="62" t="s">
        <v>162</v>
      </c>
    </row>
    <row r="110" spans="1:9" ht="12.75">
      <c r="A110" s="9" t="s">
        <v>156</v>
      </c>
      <c r="B110" s="28" t="s">
        <v>116</v>
      </c>
      <c r="C110" s="28" t="s">
        <v>99</v>
      </c>
      <c r="D110" s="28" t="s">
        <v>75</v>
      </c>
      <c r="E110" s="18" t="s">
        <v>155</v>
      </c>
      <c r="F110" s="5" t="s">
        <v>157</v>
      </c>
      <c r="G110" s="53">
        <v>0</v>
      </c>
      <c r="H110" s="59">
        <v>0</v>
      </c>
      <c r="I110" s="62" t="s">
        <v>162</v>
      </c>
    </row>
    <row r="111" spans="1:9" ht="114.75">
      <c r="A111" s="9" t="s">
        <v>63</v>
      </c>
      <c r="B111" s="28" t="s">
        <v>116</v>
      </c>
      <c r="C111" s="28" t="s">
        <v>99</v>
      </c>
      <c r="D111" s="28" t="s">
        <v>75</v>
      </c>
      <c r="E111" s="18" t="s">
        <v>118</v>
      </c>
      <c r="F111" s="5" t="s">
        <v>1</v>
      </c>
      <c r="G111" s="53">
        <f>G112+G113</f>
        <v>57187.490000000005</v>
      </c>
      <c r="H111" s="59">
        <f>H112+H114</f>
        <v>57187.490000000005</v>
      </c>
      <c r="I111" s="62">
        <f t="shared" si="8"/>
        <v>100</v>
      </c>
    </row>
    <row r="112" spans="1:9" ht="38.25">
      <c r="A112" s="9" t="s">
        <v>26</v>
      </c>
      <c r="B112" s="28" t="s">
        <v>116</v>
      </c>
      <c r="C112" s="28" t="s">
        <v>99</v>
      </c>
      <c r="D112" s="28" t="s">
        <v>75</v>
      </c>
      <c r="E112" s="18" t="s">
        <v>118</v>
      </c>
      <c r="F112" s="5" t="s">
        <v>5</v>
      </c>
      <c r="G112" s="53">
        <v>57103.55</v>
      </c>
      <c r="H112" s="60">
        <v>57103.55</v>
      </c>
      <c r="I112" s="62">
        <f t="shared" si="8"/>
        <v>100</v>
      </c>
    </row>
    <row r="113" spans="1:9" ht="25.5">
      <c r="A113" s="9" t="s">
        <v>50</v>
      </c>
      <c r="B113" s="28" t="s">
        <v>116</v>
      </c>
      <c r="C113" s="28" t="s">
        <v>99</v>
      </c>
      <c r="D113" s="28" t="s">
        <v>75</v>
      </c>
      <c r="E113" s="18" t="s">
        <v>118</v>
      </c>
      <c r="F113" s="5" t="s">
        <v>35</v>
      </c>
      <c r="G113" s="53">
        <f>G114</f>
        <v>83.94</v>
      </c>
      <c r="H113" s="60">
        <f>H114</f>
        <v>83.94</v>
      </c>
      <c r="I113" s="62">
        <f t="shared" si="8"/>
        <v>100</v>
      </c>
    </row>
    <row r="114" spans="1:9" ht="12.75">
      <c r="A114" s="9" t="s">
        <v>27</v>
      </c>
      <c r="B114" s="28" t="s">
        <v>116</v>
      </c>
      <c r="C114" s="28" t="s">
        <v>99</v>
      </c>
      <c r="D114" s="28" t="s">
        <v>75</v>
      </c>
      <c r="E114" s="18" t="s">
        <v>118</v>
      </c>
      <c r="F114" s="5" t="s">
        <v>7</v>
      </c>
      <c r="G114" s="53">
        <v>83.94</v>
      </c>
      <c r="H114" s="60">
        <v>83.94</v>
      </c>
      <c r="I114" s="62">
        <f t="shared" si="8"/>
        <v>100</v>
      </c>
    </row>
    <row r="115" spans="1:9" ht="89.25">
      <c r="A115" s="9" t="s">
        <v>44</v>
      </c>
      <c r="B115" s="28" t="s">
        <v>116</v>
      </c>
      <c r="C115" s="28" t="s">
        <v>99</v>
      </c>
      <c r="D115" s="28" t="s">
        <v>75</v>
      </c>
      <c r="E115" s="18" t="s">
        <v>119</v>
      </c>
      <c r="F115" s="5" t="s">
        <v>1</v>
      </c>
      <c r="G115" s="53">
        <f>G116</f>
        <v>3180643.27</v>
      </c>
      <c r="H115" s="59">
        <f>H116</f>
        <v>3178135.64</v>
      </c>
      <c r="I115" s="62">
        <f t="shared" si="8"/>
        <v>99.92115965900193</v>
      </c>
    </row>
    <row r="116" spans="1:9" ht="38.25">
      <c r="A116" s="9" t="s">
        <v>26</v>
      </c>
      <c r="B116" s="28" t="s">
        <v>116</v>
      </c>
      <c r="C116" s="28" t="s">
        <v>99</v>
      </c>
      <c r="D116" s="28" t="s">
        <v>75</v>
      </c>
      <c r="E116" s="18" t="s">
        <v>119</v>
      </c>
      <c r="F116" s="5" t="s">
        <v>5</v>
      </c>
      <c r="G116" s="53">
        <v>3180643.27</v>
      </c>
      <c r="H116" s="59">
        <v>3178135.64</v>
      </c>
      <c r="I116" s="62">
        <f t="shared" si="8"/>
        <v>99.92115965900193</v>
      </c>
    </row>
    <row r="117" spans="1:9" ht="25.5">
      <c r="A117" s="9" t="s">
        <v>158</v>
      </c>
      <c r="B117" s="28" t="s">
        <v>116</v>
      </c>
      <c r="C117" s="28" t="s">
        <v>99</v>
      </c>
      <c r="D117" s="28" t="s">
        <v>75</v>
      </c>
      <c r="E117" s="18" t="s">
        <v>159</v>
      </c>
      <c r="F117" s="5" t="s">
        <v>1</v>
      </c>
      <c r="G117" s="53">
        <f>G118</f>
        <v>60742</v>
      </c>
      <c r="H117" s="59">
        <f>H118</f>
        <v>60742</v>
      </c>
      <c r="I117" s="62">
        <f t="shared" si="8"/>
        <v>100</v>
      </c>
    </row>
    <row r="118" spans="1:9" ht="12.75">
      <c r="A118" s="9" t="s">
        <v>160</v>
      </c>
      <c r="B118" s="28" t="s">
        <v>116</v>
      </c>
      <c r="C118" s="28" t="s">
        <v>99</v>
      </c>
      <c r="D118" s="28" t="s">
        <v>75</v>
      </c>
      <c r="E118" s="18" t="s">
        <v>159</v>
      </c>
      <c r="F118" s="5" t="s">
        <v>161</v>
      </c>
      <c r="G118" s="53">
        <v>60742</v>
      </c>
      <c r="H118" s="59">
        <v>60742</v>
      </c>
      <c r="I118" s="62">
        <f t="shared" si="8"/>
        <v>100</v>
      </c>
    </row>
    <row r="119" spans="1:9" ht="15">
      <c r="A119" s="68" t="s">
        <v>22</v>
      </c>
      <c r="B119" s="68"/>
      <c r="C119" s="68"/>
      <c r="D119" s="68"/>
      <c r="E119" s="68"/>
      <c r="F119" s="68"/>
      <c r="G119" s="52">
        <f>G7+G58+G92+G100+G105</f>
        <v>20982318.86</v>
      </c>
      <c r="H119" s="61">
        <f>H105+H100+H92+H58+H7</f>
        <v>19051427.31</v>
      </c>
      <c r="I119" s="64">
        <f>H119/G119*100</f>
        <v>90.79753023065058</v>
      </c>
    </row>
  </sheetData>
  <sheetProtection/>
  <mergeCells count="3">
    <mergeCell ref="A119:F119"/>
    <mergeCell ref="A4:I4"/>
    <mergeCell ref="C2:I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PS00001-ПК\PS00001</dc:creator>
  <cp:keywords/>
  <dc:description/>
  <cp:lastModifiedBy>Admin</cp:lastModifiedBy>
  <cp:lastPrinted>2022-01-26T07:05:22Z</cp:lastPrinted>
  <dcterms:created xsi:type="dcterms:W3CDTF">2016-09-06T13:05:40Z</dcterms:created>
  <dcterms:modified xsi:type="dcterms:W3CDTF">2022-05-11T12:01:10Z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C:\Users\PS00001\AppData\Local\Кейсистемс\Бюджет-КС\ReportManager\sqr_rosp_exp2016_3.xls</vt:lpwstr>
  </property>
</Properties>
</file>