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D8" i="2"/>
  <c r="D65"/>
  <c r="D10" s="1"/>
  <c r="D66"/>
  <c r="D67"/>
  <c r="D73"/>
  <c r="D74"/>
  <c r="D75"/>
  <c r="D76"/>
  <c r="D78"/>
  <c r="D79"/>
  <c r="C10"/>
  <c r="D71"/>
  <c r="D70" s="1"/>
  <c r="D69" s="1"/>
  <c r="D54"/>
  <c r="D53" s="1"/>
  <c r="D63"/>
  <c r="D62" s="1"/>
  <c r="F61"/>
  <c r="D60"/>
  <c r="C60"/>
  <c r="C59" s="1"/>
  <c r="F58"/>
  <c r="D57"/>
  <c r="F57" s="1"/>
  <c r="C57"/>
  <c r="C56" s="1"/>
  <c r="D49"/>
  <c r="D48" s="1"/>
  <c r="D47" s="1"/>
  <c r="D46" s="1"/>
  <c r="D43"/>
  <c r="D42" s="1"/>
  <c r="C43"/>
  <c r="D38"/>
  <c r="D37" s="1"/>
  <c r="D36" s="1"/>
  <c r="C38"/>
  <c r="F41"/>
  <c r="D33"/>
  <c r="D32" s="1"/>
  <c r="D28"/>
  <c r="D27" s="1"/>
  <c r="D29"/>
  <c r="C29"/>
  <c r="F29" s="1"/>
  <c r="D21"/>
  <c r="D17"/>
  <c r="F26"/>
  <c r="D25"/>
  <c r="F25" s="1"/>
  <c r="C25"/>
  <c r="D13"/>
  <c r="C13"/>
  <c r="F55"/>
  <c r="F64"/>
  <c r="F68"/>
  <c r="F72"/>
  <c r="F77"/>
  <c r="F80"/>
  <c r="F34"/>
  <c r="F35"/>
  <c r="F39"/>
  <c r="F40"/>
  <c r="F44"/>
  <c r="F45"/>
  <c r="F22"/>
  <c r="F23"/>
  <c r="F24"/>
  <c r="F30"/>
  <c r="F18"/>
  <c r="F19"/>
  <c r="F20"/>
  <c r="F14"/>
  <c r="F15"/>
  <c r="F16"/>
  <c r="C79"/>
  <c r="F79" s="1"/>
  <c r="C76"/>
  <c r="C75" s="1"/>
  <c r="C71"/>
  <c r="C70" s="1"/>
  <c r="C67"/>
  <c r="C66" s="1"/>
  <c r="C54"/>
  <c r="F54" s="1"/>
  <c r="C63"/>
  <c r="C62" s="1"/>
  <c r="C46"/>
  <c r="C42"/>
  <c r="C37"/>
  <c r="C33"/>
  <c r="F33" s="1"/>
  <c r="C28"/>
  <c r="C27" s="1"/>
  <c r="C21"/>
  <c r="F21" s="1"/>
  <c r="C17"/>
  <c r="D31" l="1"/>
  <c r="F60"/>
  <c r="F17"/>
  <c r="F42"/>
  <c r="F62"/>
  <c r="C53"/>
  <c r="C52" s="1"/>
  <c r="C78"/>
  <c r="F78" s="1"/>
  <c r="C12"/>
  <c r="C11" s="1"/>
  <c r="D56"/>
  <c r="F56" s="1"/>
  <c r="F27"/>
  <c r="D59"/>
  <c r="F59" s="1"/>
  <c r="F63"/>
  <c r="F66"/>
  <c r="C65"/>
  <c r="F65" s="1"/>
  <c r="F37"/>
  <c r="C36"/>
  <c r="F70"/>
  <c r="C69"/>
  <c r="F69" s="1"/>
  <c r="F28"/>
  <c r="F43"/>
  <c r="F38"/>
  <c r="F76"/>
  <c r="F71"/>
  <c r="F67"/>
  <c r="F53"/>
  <c r="C32"/>
  <c r="F32" s="1"/>
  <c r="F75"/>
  <c r="D12"/>
  <c r="D11" s="1"/>
  <c r="F13"/>
  <c r="F12" l="1"/>
  <c r="D52"/>
  <c r="F52" s="1"/>
  <c r="C74"/>
  <c r="C31"/>
  <c r="F31" s="1"/>
  <c r="F36"/>
  <c r="C73" l="1"/>
  <c r="F73" s="1"/>
  <c r="F74"/>
  <c r="F11"/>
  <c r="C8" l="1"/>
  <c r="F8" s="1"/>
  <c r="F10"/>
</calcChain>
</file>

<file path=xl/sharedStrings.xml><?xml version="1.0" encoding="utf-8"?>
<sst xmlns="http://schemas.openxmlformats.org/spreadsheetml/2006/main" count="162" uniqueCount="146">
  <si>
    <t>Доходы бюджета - всего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</si>
  <si>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</si>
  <si>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</si>
  <si>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</si>
  <si>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</si>
  <si>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</si>
  <si>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</si>
  <si>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</si>
  <si>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</si>
  <si>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</si>
  <si>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</si>
  <si>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</si>
  <si>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</si>
  <si>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</si>
  <si>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</si>
  <si>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</si>
  <si>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</si>
  <si>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НАЛОГИ НА СОВОКУПНЫЙ ДОХОД</t>
  </si>
  <si>
    <t xml:space="preserve">  Единый сельскохозяйственный налог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</si>
  <si>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</si>
  <si>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</si>
  <si>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</si>
  <si>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</si>
  <si>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</si>
  <si>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</si>
  <si>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</si>
  <si>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</si>
  <si>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</si>
  <si>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</si>
  <si>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</si>
  <si>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</si>
  <si>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</si>
  <si>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</si>
  <si>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</si>
  <si>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</si>
  <si>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</si>
  <si>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</si>
  <si>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</si>
  <si>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</si>
  <si>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</si>
  <si>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</si>
  <si>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</si>
  <si>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</si>
  <si>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</si>
  <si>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</si>
  <si>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</si>
  <si>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</si>
  <si>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</si>
  <si>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</si>
  <si>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</si>
  <si>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</si>
  <si>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</si>
  <si>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</si>
  <si>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</si>
  <si>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</si>
  <si>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Код бюджетной классификации Российской Федерации</t>
  </si>
  <si>
    <t>Наименование доходов</t>
  </si>
  <si>
    <t>Кассовое исполнение (рублей)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</si>
  <si>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</si>
  <si>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</si>
  <si>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</si>
  <si>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</si>
  <si>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1 01 02010 01 1000 110</t>
  </si>
  <si>
    <t xml:space="preserve"> 1 01 02010 01 2100 110</t>
  </si>
  <si>
    <t xml:space="preserve"> 1 01 02010 01 3000 110</t>
  </si>
  <si>
    <t xml:space="preserve"> 1 01 02020 01 0000 110</t>
  </si>
  <si>
    <t xml:space="preserve"> 1 01 02020 01 1000 110</t>
  </si>
  <si>
    <t xml:space="preserve"> 1 01 02020 01 2100 110</t>
  </si>
  <si>
    <t xml:space="preserve"> 1 01 02020 01 3000 110</t>
  </si>
  <si>
    <t xml:space="preserve"> 1 01 02030 01 0000 110</t>
  </si>
  <si>
    <t xml:space="preserve"> 1 01 02030 01 1000 110</t>
  </si>
  <si>
    <t xml:space="preserve"> 1 01 02030 01 2100 110</t>
  </si>
  <si>
    <t xml:space="preserve"> 1 01 02030 01 3000 110</t>
  </si>
  <si>
    <t xml:space="preserve"> 1 05 00000 00 0000 000</t>
  </si>
  <si>
    <t xml:space="preserve"> 1 05 03000 01 0000 110</t>
  </si>
  <si>
    <t xml:space="preserve"> 1 05 03010 01 0000 110</t>
  </si>
  <si>
    <t xml:space="preserve"> 1 05 03010 01 1000 110</t>
  </si>
  <si>
    <t xml:space="preserve"> 1 06 00000 00 0000 000</t>
  </si>
  <si>
    <t xml:space="preserve"> 1 06 01000 00 0000 110</t>
  </si>
  <si>
    <t xml:space="preserve"> 1 06 01030 10 0000 110</t>
  </si>
  <si>
    <t xml:space="preserve"> 1 06 01030 10 1000 110</t>
  </si>
  <si>
    <t xml:space="preserve"> 1 06 01030 10 2100 110</t>
  </si>
  <si>
    <t xml:space="preserve"> 1 06 06000 00 0000 110</t>
  </si>
  <si>
    <t xml:space="preserve"> 1 06 06030 00 0000 110</t>
  </si>
  <si>
    <t xml:space="preserve"> 1 06 06033 10 0000 110</t>
  </si>
  <si>
    <t xml:space="preserve"> 1 06 06033 10 1000 110</t>
  </si>
  <si>
    <t xml:space="preserve"> 1 06 06033 10 2100 110</t>
  </si>
  <si>
    <t xml:space="preserve"> 1 06 06040 00 0000 110</t>
  </si>
  <si>
    <t>1 06 06043 10 0000 110</t>
  </si>
  <si>
    <t xml:space="preserve"> 1 06 06043 10 1000 110</t>
  </si>
  <si>
    <t xml:space="preserve"> 1 06 06043 10 2100 110</t>
  </si>
  <si>
    <t xml:space="preserve"> 1 11 00000 00 0000 000</t>
  </si>
  <si>
    <t xml:space="preserve"> 1 11 05000 00 0000 120</t>
  </si>
  <si>
    <t>1 11 05030 00 0000 120</t>
  </si>
  <si>
    <t xml:space="preserve"> 1 11 05035 10 0000 120</t>
  </si>
  <si>
    <t xml:space="preserve"> 1 11 09000 00 0000 120</t>
  </si>
  <si>
    <t xml:space="preserve"> 1 11 09040 00 0000 120</t>
  </si>
  <si>
    <t xml:space="preserve"> 1 11 09045 10 0000 120</t>
  </si>
  <si>
    <t xml:space="preserve"> 1 13 00000 00 0000 000</t>
  </si>
  <si>
    <t xml:space="preserve"> 1 13 02000 00 0000 130</t>
  </si>
  <si>
    <t xml:space="preserve"> 1 13 02060 00 0000 130</t>
  </si>
  <si>
    <t xml:space="preserve"> 1 13 02065 10 0000 130</t>
  </si>
  <si>
    <t xml:space="preserve"> 1 14 00000 00 0000 000</t>
  </si>
  <si>
    <t xml:space="preserve"> 1 14 02000 00 0000 000</t>
  </si>
  <si>
    <t xml:space="preserve"> 2 00 00000 00 0000 000</t>
  </si>
  <si>
    <t xml:space="preserve"> 2 02 00000 00 0000 000</t>
  </si>
  <si>
    <t xml:space="preserve"> 2 02 30000 00 0000 150</t>
  </si>
  <si>
    <t xml:space="preserve"> 2 02 35118 00 0000 150</t>
  </si>
  <si>
    <t xml:space="preserve"> 2 02 35118 10 0000 150</t>
  </si>
  <si>
    <t xml:space="preserve"> 2 02 40000 00 0000 150</t>
  </si>
  <si>
    <t xml:space="preserve"> 2 02 40014 00 0000 150</t>
  </si>
  <si>
    <t xml:space="preserve"> 2 02 40014 10 0000 150</t>
  </si>
  <si>
    <t>Процент кассового исполнения к уточненным назначениям (рублей)</t>
  </si>
  <si>
    <t xml:space="preserve">Доходы бюджета Новодарковичского сельского поселения Брянского муниципального района Брянской области  
за 2021 год по кодам классификации доходов бюджетов
</t>
  </si>
  <si>
    <t>Уточненные назначения на 2021 год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</si>
  <si>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</si>
  <si>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1 01 02080 01 0000 110</t>
  </si>
  <si>
    <t xml:space="preserve"> 1 01 02080 01 1000 110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</si>
  <si>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</si>
  <si>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1 06 06033 10 3000 110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</si>
  <si>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</si>
  <si>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</si>
  <si>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</si>
  <si>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</si>
  <si>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 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</si>
  <si>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1 09 00000 00 0000 000</t>
  </si>
  <si>
    <t xml:space="preserve"> 1 09 04000 00 0000 110</t>
  </si>
  <si>
    <t>1 09 04050 00 0000 110</t>
  </si>
  <si>
    <t>1 09 04053 10 0000 110</t>
  </si>
  <si>
    <t>1 09 04053 10 1000 110</t>
  </si>
  <si>
    <t>1 09 04053 10 2100 110</t>
  </si>
  <si>
    <t>-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</si>
  <si>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</si>
  <si>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</si>
  <si>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</si>
  <si>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 xml:space="preserve"> 1 11 05300 00 0000 120</t>
  </si>
  <si>
    <t>1 11 05320 00 0000 120</t>
  </si>
  <si>
    <t>1 11 05325 10 0000 120</t>
  </si>
  <si>
    <t>1 11 09000 00 0000 120</t>
  </si>
  <si>
    <t>1 11 09040 00 0000 120</t>
  </si>
  <si>
    <t>1 11 09045 10 0000 120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</si>
  <si>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</si>
  <si>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</si>
  <si>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1 14 02053 10 0000 440</t>
  </si>
  <si>
    <t xml:space="preserve"> 1 14 02050 10 0000 440</t>
  </si>
  <si>
    <r>
      <rPr>
        <b/>
        <sz val="10"/>
        <rFont val="Arial Cyr"/>
        <charset val="204"/>
      </rPr>
      <t>ПРОЕКТ</t>
    </r>
    <r>
      <rPr>
        <sz val="10"/>
        <rFont val="Arial Cyr"/>
        <charset val="204"/>
      </rPr>
      <t xml:space="preserve"> Приложение №1 к решению Новодарковичского сельского Совета народных депутатов от __  2022 года №_____</t>
    </r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</si>
</sst>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#,##0.00\ _₽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61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13" fillId="0" borderId="1" xfId="14" applyNumberFormat="1" applyFont="1" applyProtection="1"/>
    <xf numFmtId="0" fontId="1" fillId="0" borderId="1" xfId="32" applyNumberFormat="1" applyBorder="1" applyProtection="1"/>
    <xf numFmtId="49" fontId="1" fillId="0" borderId="35" xfId="38" applyNumberFormat="1" applyFont="1" applyBorder="1" applyProtection="1">
      <alignment horizontal="center"/>
    </xf>
    <xf numFmtId="49" fontId="1" fillId="0" borderId="34" xfId="42" applyNumberFormat="1" applyFont="1" applyBorder="1" applyProtection="1">
      <alignment horizontal="center"/>
    </xf>
    <xf numFmtId="49" fontId="5" fillId="0" borderId="23" xfId="46" applyNumberFormat="1" applyFont="1" applyProtection="1">
      <alignment horizontal="center"/>
    </xf>
    <xf numFmtId="0" fontId="5" fillId="0" borderId="21" xfId="44" applyNumberFormat="1" applyFont="1" applyAlignment="1" applyProtection="1">
      <alignment wrapText="1"/>
    </xf>
    <xf numFmtId="4" fontId="5" fillId="0" borderId="23" xfId="47" applyNumberFormat="1" applyFont="1" applyProtection="1">
      <alignment horizontal="right" shrinkToFit="1"/>
    </xf>
    <xf numFmtId="49" fontId="1" fillId="0" borderId="23" xfId="46" applyNumberFormat="1" applyFont="1" applyProtection="1">
      <alignment horizontal="center"/>
    </xf>
    <xf numFmtId="0" fontId="1" fillId="0" borderId="21" xfId="44" applyNumberFormat="1" applyFont="1" applyAlignment="1" applyProtection="1">
      <alignment wrapText="1"/>
    </xf>
    <xf numFmtId="4" fontId="1" fillId="0" borderId="23" xfId="47" applyNumberFormat="1" applyFont="1" applyProtection="1">
      <alignment horizontal="right" shrinkToFit="1"/>
    </xf>
    <xf numFmtId="0" fontId="1" fillId="0" borderId="21" xfId="44" applyNumberFormat="1" applyFont="1" applyAlignment="1" applyProtection="1">
      <alignment horizontal="left" wrapText="1"/>
    </xf>
    <xf numFmtId="0" fontId="5" fillId="0" borderId="36" xfId="36" applyNumberFormat="1" applyFont="1" applyBorder="1" applyAlignment="1" applyProtection="1">
      <alignment wrapText="1"/>
    </xf>
    <xf numFmtId="0" fontId="1" fillId="0" borderId="5" xfId="40" applyNumberFormat="1" applyFont="1" applyBorder="1" applyAlignment="1" applyProtection="1">
      <alignment wrapText="1"/>
    </xf>
    <xf numFmtId="166" fontId="5" fillId="0" borderId="21" xfId="44" applyNumberFormat="1" applyFont="1" applyAlignment="1" applyProtection="1">
      <alignment wrapText="1"/>
    </xf>
    <xf numFmtId="166" fontId="1" fillId="0" borderId="21" xfId="44" applyNumberFormat="1" applyFont="1" applyAlignment="1" applyProtection="1">
      <alignment wrapText="1"/>
    </xf>
    <xf numFmtId="166" fontId="1" fillId="0" borderId="21" xfId="44" applyNumberFormat="1" applyFont="1" applyAlignment="1" applyProtection="1">
      <alignment horizontal="right" wrapText="1"/>
    </xf>
    <xf numFmtId="4" fontId="5" fillId="0" borderId="39" xfId="39" applyNumberFormat="1" applyFont="1" applyBorder="1" applyProtection="1">
      <alignment horizontal="right" shrinkToFit="1"/>
    </xf>
    <xf numFmtId="4" fontId="5" fillId="0" borderId="38" xfId="36" applyNumberFormat="1" applyFont="1" applyBorder="1" applyAlignment="1" applyProtection="1">
      <alignment wrapText="1"/>
    </xf>
    <xf numFmtId="0" fontId="5" fillId="0" borderId="40" xfId="44" applyNumberFormat="1" applyFont="1" applyBorder="1" applyAlignment="1" applyProtection="1">
      <alignment wrapText="1"/>
    </xf>
    <xf numFmtId="0" fontId="1" fillId="0" borderId="43" xfId="40" applyNumberFormat="1" applyFont="1" applyBorder="1" applyAlignment="1" applyProtection="1">
      <alignment wrapText="1"/>
    </xf>
    <xf numFmtId="166" fontId="5" fillId="0" borderId="44" xfId="44" applyNumberFormat="1" applyFont="1" applyBorder="1" applyAlignment="1" applyProtection="1">
      <alignment wrapText="1"/>
    </xf>
    <xf numFmtId="166" fontId="5" fillId="0" borderId="45" xfId="44" applyNumberFormat="1" applyFont="1" applyBorder="1" applyAlignment="1" applyProtection="1">
      <alignment wrapText="1"/>
    </xf>
    <xf numFmtId="166" fontId="5" fillId="0" borderId="40" xfId="44" applyNumberFormat="1" applyFont="1" applyBorder="1" applyAlignment="1" applyProtection="1">
      <alignment wrapText="1"/>
    </xf>
    <xf numFmtId="4" fontId="1" fillId="0" borderId="41" xfId="43" applyNumberFormat="1" applyFont="1" applyBorder="1" applyProtection="1">
      <alignment horizontal="right" shrinkToFit="1"/>
    </xf>
    <xf numFmtId="4" fontId="5" fillId="0" borderId="46" xfId="47" applyNumberFormat="1" applyFont="1" applyBorder="1" applyProtection="1">
      <alignment horizontal="right" shrinkToFit="1"/>
    </xf>
    <xf numFmtId="4" fontId="5" fillId="0" borderId="42" xfId="47" applyNumberFormat="1" applyFont="1" applyBorder="1" applyProtection="1">
      <alignment horizontal="right" shrinkToFit="1"/>
    </xf>
    <xf numFmtId="4" fontId="1" fillId="0" borderId="50" xfId="47" applyNumberFormat="1" applyFont="1" applyBorder="1" applyProtection="1">
      <alignment horizontal="right" shrinkToFit="1"/>
    </xf>
    <xf numFmtId="166" fontId="0" fillId="0" borderId="41" xfId="0" applyNumberFormat="1" applyBorder="1" applyProtection="1">
      <protection locked="0"/>
    </xf>
    <xf numFmtId="166" fontId="0" fillId="0" borderId="52" xfId="0" applyNumberFormat="1" applyBorder="1" applyProtection="1">
      <protection locked="0"/>
    </xf>
    <xf numFmtId="166" fontId="16" fillId="0" borderId="51" xfId="0" applyNumberFormat="1" applyFont="1" applyBorder="1" applyProtection="1">
      <protection locked="0"/>
    </xf>
    <xf numFmtId="166" fontId="16" fillId="0" borderId="52" xfId="0" applyNumberFormat="1" applyFont="1" applyBorder="1" applyProtection="1">
      <protection locked="0"/>
    </xf>
    <xf numFmtId="166" fontId="16" fillId="0" borderId="38" xfId="0" applyNumberFormat="1" applyFont="1" applyBorder="1" applyProtection="1">
      <protection locked="0"/>
    </xf>
    <xf numFmtId="0" fontId="14" fillId="0" borderId="0" xfId="0" applyFont="1" applyAlignment="1" applyProtection="1">
      <protection locked="0"/>
    </xf>
    <xf numFmtId="0" fontId="17" fillId="0" borderId="21" xfId="44" applyNumberFormat="1" applyFont="1" applyAlignment="1" applyProtection="1">
      <alignment wrapText="1"/>
    </xf>
    <xf numFmtId="0" fontId="18" fillId="0" borderId="21" xfId="44" applyNumberFormat="1" applyFont="1" applyAlignment="1" applyProtection="1">
      <alignment wrapText="1"/>
    </xf>
    <xf numFmtId="166" fontId="5" fillId="0" borderId="21" xfId="44" applyNumberFormat="1" applyFont="1" applyAlignment="1" applyProtection="1">
      <alignment horizontal="right" wrapText="1"/>
    </xf>
    <xf numFmtId="166" fontId="16" fillId="0" borderId="52" xfId="0" applyNumberFormat="1" applyFont="1" applyBorder="1" applyAlignment="1" applyProtection="1">
      <alignment horizontal="right"/>
      <protection locked="0"/>
    </xf>
    <xf numFmtId="166" fontId="0" fillId="0" borderId="52" xfId="0" applyNumberFormat="1" applyBorder="1" applyAlignment="1" applyProtection="1">
      <alignment horizontal="right"/>
      <protection locked="0"/>
    </xf>
    <xf numFmtId="49" fontId="1" fillId="0" borderId="20" xfId="30" applyNumberFormat="1" applyFont="1" applyBorder="1" applyAlignment="1" applyProtection="1">
      <alignment horizontal="center" vertical="top" wrapText="1"/>
    </xf>
    <xf numFmtId="49" fontId="1" fillId="0" borderId="34" xfId="30" applyNumberFormat="1" applyFont="1" applyBorder="1" applyAlignment="1" applyProtection="1">
      <alignment horizontal="center" vertical="top" wrapText="1"/>
    </xf>
    <xf numFmtId="49" fontId="1" fillId="0" borderId="37" xfId="30" applyNumberFormat="1" applyFont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horizontal="right" wrapText="1"/>
      <protection locked="0"/>
    </xf>
    <xf numFmtId="0" fontId="15" fillId="0" borderId="47" xfId="0" applyFont="1" applyBorder="1" applyAlignment="1" applyProtection="1">
      <alignment horizontal="center" wrapText="1"/>
      <protection locked="0"/>
    </xf>
    <xf numFmtId="0" fontId="15" fillId="0" borderId="48" xfId="0" applyFont="1" applyBorder="1" applyAlignment="1" applyProtection="1">
      <alignment horizontal="center" wrapText="1"/>
      <protection locked="0"/>
    </xf>
    <xf numFmtId="0" fontId="15" fillId="0" borderId="49" xfId="0" applyFont="1" applyBorder="1" applyAlignment="1" applyProtection="1">
      <alignment horizontal="center" wrapText="1"/>
      <protection locked="0"/>
    </xf>
    <xf numFmtId="0" fontId="2" fillId="0" borderId="2" xfId="28" applyAlignment="1">
      <alignment horizontal="center" wrapText="1"/>
    </xf>
    <xf numFmtId="0" fontId="2" fillId="0" borderId="2" xfId="28">
      <alignment horizontal="center"/>
    </xf>
    <xf numFmtId="0" fontId="1" fillId="0" borderId="13" xfId="29" applyNumberFormat="1" applyFont="1" applyProtection="1">
      <alignment horizontal="center" vertical="top" wrapText="1"/>
    </xf>
    <xf numFmtId="0" fontId="1" fillId="0" borderId="13" xfId="29" applyFont="1">
      <alignment horizontal="center" vertical="top" wrapText="1"/>
    </xf>
    <xf numFmtId="0" fontId="1" fillId="0" borderId="20" xfId="29" applyFont="1" applyBorder="1">
      <alignment horizontal="center" vertical="top" wrapText="1"/>
    </xf>
    <xf numFmtId="49" fontId="1" fillId="0" borderId="20" xfId="30" applyNumberFormat="1" applyFont="1" applyBorder="1" applyProtection="1">
      <alignment horizontal="center" vertical="top" wrapText="1"/>
    </xf>
    <xf numFmtId="49" fontId="1" fillId="0" borderId="34" xfId="30" applyNumberFormat="1" applyFont="1" applyBorder="1" applyProtection="1">
      <alignment horizontal="center" vertical="top" wrapText="1"/>
    </xf>
    <xf numFmtId="49" fontId="1" fillId="0" borderId="13" xfId="30" applyNumberFormat="1" applyFont="1" applyProtection="1">
      <alignment horizontal="center" vertical="top" wrapText="1"/>
    </xf>
    <xf numFmtId="49" fontId="1" fillId="0" borderId="13" xfId="30" applyFont="1">
      <alignment horizontal="center" vertical="top" wrapText="1"/>
    </xf>
    <xf numFmtId="49" fontId="1" fillId="0" borderId="20" xfId="30" applyFont="1" applyBorder="1">
      <alignment horizontal="center" vertical="top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SheetLayoutView="100" workbookViewId="0">
      <selection activeCell="D1" sqref="D1:F3"/>
    </sheetView>
  </sheetViews>
  <sheetFormatPr defaultRowHeight="15"/>
  <cols>
    <col min="1" max="1" width="26" style="1" customWidth="1"/>
    <col min="2" max="2" width="55.7109375" style="1" customWidth="1"/>
    <col min="3" max="3" width="17" style="1" customWidth="1"/>
    <col min="4" max="4" width="17.7109375" style="1" customWidth="1"/>
    <col min="5" max="5" width="9.140625" style="1" hidden="1" customWidth="1"/>
    <col min="6" max="6" width="18.42578125" style="1" customWidth="1"/>
    <col min="7" max="16384" width="9.140625" style="1"/>
  </cols>
  <sheetData>
    <row r="1" spans="1:6">
      <c r="B1" s="38"/>
      <c r="C1" s="38"/>
      <c r="D1" s="47" t="s">
        <v>145</v>
      </c>
      <c r="E1" s="47"/>
      <c r="F1" s="47"/>
    </row>
    <row r="2" spans="1:6">
      <c r="B2" s="38"/>
      <c r="C2" s="38"/>
      <c r="D2" s="47"/>
      <c r="E2" s="47"/>
      <c r="F2" s="47"/>
    </row>
    <row r="3" spans="1:6" ht="24.75" customHeight="1">
      <c r="B3" s="38"/>
      <c r="C3" s="38"/>
      <c r="D3" s="47"/>
      <c r="E3" s="47"/>
      <c r="F3" s="47"/>
    </row>
    <row r="4" spans="1:6" ht="60.75" customHeight="1">
      <c r="A4" s="51" t="s">
        <v>113</v>
      </c>
      <c r="B4" s="52"/>
      <c r="C4" s="52"/>
      <c r="D4" s="52"/>
      <c r="E4" s="3"/>
    </row>
    <row r="5" spans="1:6" ht="12.95" customHeight="1">
      <c r="A5" s="53" t="s">
        <v>55</v>
      </c>
      <c r="B5" s="56" t="s">
        <v>56</v>
      </c>
      <c r="C5" s="44" t="s">
        <v>114</v>
      </c>
      <c r="D5" s="58" t="s">
        <v>57</v>
      </c>
      <c r="E5" s="4"/>
      <c r="F5" s="48" t="s">
        <v>112</v>
      </c>
    </row>
    <row r="6" spans="1:6" ht="12" customHeight="1">
      <c r="A6" s="54"/>
      <c r="B6" s="57"/>
      <c r="C6" s="45"/>
      <c r="D6" s="59"/>
      <c r="E6" s="5"/>
      <c r="F6" s="49"/>
    </row>
    <row r="7" spans="1:6" ht="32.25" customHeight="1" thickBot="1">
      <c r="A7" s="55"/>
      <c r="B7" s="57"/>
      <c r="C7" s="46"/>
      <c r="D7" s="60"/>
      <c r="E7" s="5"/>
      <c r="F7" s="50"/>
    </row>
    <row r="8" spans="1:6" ht="17.25" customHeight="1" thickBot="1">
      <c r="A8" s="8"/>
      <c r="B8" s="17" t="s">
        <v>0</v>
      </c>
      <c r="C8" s="23">
        <f>C10+C73</f>
        <v>17932731.98</v>
      </c>
      <c r="D8" s="22">
        <f>D10+D73</f>
        <v>18124748.909999996</v>
      </c>
      <c r="E8" s="7"/>
      <c r="F8" s="37">
        <f>D8/C8*100</f>
        <v>101.07076228102973</v>
      </c>
    </row>
    <row r="9" spans="1:6" ht="15" customHeight="1">
      <c r="A9" s="9"/>
      <c r="B9" s="18" t="s">
        <v>1</v>
      </c>
      <c r="C9" s="25"/>
      <c r="D9" s="29"/>
      <c r="E9" s="7"/>
      <c r="F9" s="33"/>
    </row>
    <row r="10" spans="1:6">
      <c r="A10" s="10" t="s">
        <v>58</v>
      </c>
      <c r="B10" s="24" t="s">
        <v>2</v>
      </c>
      <c r="C10" s="26">
        <f>C11+C27+C31+C52+C65+C69</f>
        <v>10471382.220000001</v>
      </c>
      <c r="D10" s="30">
        <f>D11+D27+D31+D52+D46+D65+D69</f>
        <v>10665906.779999997</v>
      </c>
      <c r="E10" s="7"/>
      <c r="F10" s="35">
        <f>D10/C10*100</f>
        <v>101.85767796374066</v>
      </c>
    </row>
    <row r="11" spans="1:6">
      <c r="A11" s="10" t="s">
        <v>59</v>
      </c>
      <c r="B11" s="11" t="s">
        <v>3</v>
      </c>
      <c r="C11" s="27">
        <f>C12</f>
        <v>1069039</v>
      </c>
      <c r="D11" s="30">
        <f>D12</f>
        <v>1092925.9700000002</v>
      </c>
      <c r="E11" s="7"/>
      <c r="F11" s="35">
        <f t="shared" ref="F11:F80" si="0">D11/C11*100</f>
        <v>102.2344339168169</v>
      </c>
    </row>
    <row r="12" spans="1:6">
      <c r="A12" s="10" t="s">
        <v>60</v>
      </c>
      <c r="B12" s="11" t="s">
        <v>4</v>
      </c>
      <c r="C12" s="28">
        <f>C13+C17+C21+C25</f>
        <v>1069039</v>
      </c>
      <c r="D12" s="31">
        <f>D13+D17+D21+D25</f>
        <v>1092925.9700000002</v>
      </c>
      <c r="E12" s="7"/>
      <c r="F12" s="36">
        <f t="shared" si="0"/>
        <v>102.2344339168169</v>
      </c>
    </row>
    <row r="13" spans="1:6" ht="64.5">
      <c r="A13" s="13" t="s">
        <v>61</v>
      </c>
      <c r="B13" s="14" t="s">
        <v>5</v>
      </c>
      <c r="C13" s="20">
        <f>C14+C15+C16</f>
        <v>856913</v>
      </c>
      <c r="D13" s="32">
        <f>D14+D15+D16</f>
        <v>879946.85000000009</v>
      </c>
      <c r="E13" s="5"/>
      <c r="F13" s="34">
        <f t="shared" si="0"/>
        <v>102.68800333289379</v>
      </c>
    </row>
    <row r="14" spans="1:6" ht="90">
      <c r="A14" s="13" t="s">
        <v>62</v>
      </c>
      <c r="B14" s="14" t="s">
        <v>6</v>
      </c>
      <c r="C14" s="20">
        <v>854321.71</v>
      </c>
      <c r="D14" s="15">
        <v>877355.56</v>
      </c>
      <c r="E14" s="5"/>
      <c r="F14" s="34">
        <f t="shared" si="0"/>
        <v>102.69615646311973</v>
      </c>
    </row>
    <row r="15" spans="1:6" ht="77.25">
      <c r="A15" s="13" t="s">
        <v>63</v>
      </c>
      <c r="B15" s="14" t="s">
        <v>7</v>
      </c>
      <c r="C15" s="20">
        <v>2257.7800000000002</v>
      </c>
      <c r="D15" s="15">
        <v>2257.7800000000002</v>
      </c>
      <c r="E15" s="5"/>
      <c r="F15" s="34">
        <f t="shared" si="0"/>
        <v>100</v>
      </c>
    </row>
    <row r="16" spans="1:6" ht="90">
      <c r="A16" s="13" t="s">
        <v>64</v>
      </c>
      <c r="B16" s="16" t="s">
        <v>8</v>
      </c>
      <c r="C16" s="21">
        <v>333.51</v>
      </c>
      <c r="D16" s="15">
        <v>333.51</v>
      </c>
      <c r="E16" s="5"/>
      <c r="F16" s="34">
        <f t="shared" si="0"/>
        <v>100</v>
      </c>
    </row>
    <row r="17" spans="1:6" ht="94.5" customHeight="1">
      <c r="A17" s="13" t="s">
        <v>65</v>
      </c>
      <c r="B17" s="14" t="s">
        <v>9</v>
      </c>
      <c r="C17" s="20">
        <f>C18+C19+C20</f>
        <v>50000</v>
      </c>
      <c r="D17" s="15">
        <f>D18+D19+D20</f>
        <v>50708.41</v>
      </c>
      <c r="E17" s="5"/>
      <c r="F17" s="34">
        <f t="shared" si="0"/>
        <v>101.41682</v>
      </c>
    </row>
    <row r="18" spans="1:6" ht="117.75" customHeight="1">
      <c r="A18" s="13" t="s">
        <v>66</v>
      </c>
      <c r="B18" s="14" t="s">
        <v>10</v>
      </c>
      <c r="C18" s="20">
        <v>45810.13</v>
      </c>
      <c r="D18" s="15">
        <v>46518.54</v>
      </c>
      <c r="E18" s="5"/>
      <c r="F18" s="34">
        <f t="shared" si="0"/>
        <v>101.54640469258655</v>
      </c>
    </row>
    <row r="19" spans="1:6" ht="102.75">
      <c r="A19" s="13" t="s">
        <v>67</v>
      </c>
      <c r="B19" s="14" t="s">
        <v>11</v>
      </c>
      <c r="C19" s="20">
        <v>2669.57</v>
      </c>
      <c r="D19" s="15">
        <v>2669.57</v>
      </c>
      <c r="E19" s="5"/>
      <c r="F19" s="34">
        <f t="shared" si="0"/>
        <v>100</v>
      </c>
    </row>
    <row r="20" spans="1:6" ht="128.25">
      <c r="A20" s="13" t="s">
        <v>68</v>
      </c>
      <c r="B20" s="14" t="s">
        <v>12</v>
      </c>
      <c r="C20" s="20">
        <v>1520.3</v>
      </c>
      <c r="D20" s="15">
        <v>1520.3</v>
      </c>
      <c r="E20" s="5"/>
      <c r="F20" s="34">
        <f t="shared" si="0"/>
        <v>100</v>
      </c>
    </row>
    <row r="21" spans="1:6" ht="39">
      <c r="A21" s="13" t="s">
        <v>69</v>
      </c>
      <c r="B21" s="14" t="s">
        <v>13</v>
      </c>
      <c r="C21" s="20">
        <f>C22+C23+C24</f>
        <v>12530</v>
      </c>
      <c r="D21" s="15">
        <f>D22+D23+D24</f>
        <v>12648.23</v>
      </c>
      <c r="E21" s="5"/>
      <c r="F21" s="34">
        <f t="shared" si="0"/>
        <v>100.94357541899441</v>
      </c>
    </row>
    <row r="22" spans="1:6" ht="64.5">
      <c r="A22" s="13" t="s">
        <v>70</v>
      </c>
      <c r="B22" s="14" t="s">
        <v>14</v>
      </c>
      <c r="C22" s="20">
        <v>12269.74</v>
      </c>
      <c r="D22" s="15">
        <v>12387.97</v>
      </c>
      <c r="E22" s="5"/>
      <c r="F22" s="34">
        <f t="shared" si="0"/>
        <v>100.96359010052372</v>
      </c>
    </row>
    <row r="23" spans="1:6" ht="51.75">
      <c r="A23" s="13" t="s">
        <v>71</v>
      </c>
      <c r="B23" s="14" t="s">
        <v>15</v>
      </c>
      <c r="C23" s="20">
        <v>214.97</v>
      </c>
      <c r="D23" s="15">
        <v>214.97</v>
      </c>
      <c r="E23" s="5"/>
      <c r="F23" s="34">
        <f t="shared" si="0"/>
        <v>100</v>
      </c>
    </row>
    <row r="24" spans="1:6" ht="64.5">
      <c r="A24" s="13" t="s">
        <v>72</v>
      </c>
      <c r="B24" s="14" t="s">
        <v>16</v>
      </c>
      <c r="C24" s="20">
        <v>45.29</v>
      </c>
      <c r="D24" s="15">
        <v>45.29</v>
      </c>
      <c r="E24" s="5"/>
      <c r="F24" s="34">
        <f t="shared" si="0"/>
        <v>100</v>
      </c>
    </row>
    <row r="25" spans="1:6" ht="90">
      <c r="A25" s="13" t="s">
        <v>116</v>
      </c>
      <c r="B25" s="14" t="s">
        <v>115</v>
      </c>
      <c r="C25" s="20">
        <f>C26</f>
        <v>149596</v>
      </c>
      <c r="D25" s="15">
        <f>D26</f>
        <v>149622.48000000001</v>
      </c>
      <c r="E25" s="5"/>
      <c r="F25" s="34">
        <f t="shared" si="0"/>
        <v>100.01770100804835</v>
      </c>
    </row>
    <row r="26" spans="1:6" ht="90">
      <c r="A26" s="13" t="s">
        <v>117</v>
      </c>
      <c r="B26" s="14" t="s">
        <v>115</v>
      </c>
      <c r="C26" s="20">
        <v>149596</v>
      </c>
      <c r="D26" s="15">
        <v>149622.48000000001</v>
      </c>
      <c r="E26" s="5"/>
      <c r="F26" s="34">
        <f t="shared" si="0"/>
        <v>100.01770100804835</v>
      </c>
    </row>
    <row r="27" spans="1:6">
      <c r="A27" s="10" t="s">
        <v>73</v>
      </c>
      <c r="B27" s="11" t="s">
        <v>17</v>
      </c>
      <c r="C27" s="19">
        <f t="shared" ref="C27:D29" si="1">C28</f>
        <v>22.22</v>
      </c>
      <c r="D27" s="12">
        <f t="shared" si="1"/>
        <v>22.22</v>
      </c>
      <c r="E27" s="5"/>
      <c r="F27" s="36">
        <f t="shared" si="0"/>
        <v>100</v>
      </c>
    </row>
    <row r="28" spans="1:6">
      <c r="A28" s="13" t="s">
        <v>74</v>
      </c>
      <c r="B28" s="14" t="s">
        <v>18</v>
      </c>
      <c r="C28" s="20">
        <f t="shared" si="1"/>
        <v>22.22</v>
      </c>
      <c r="D28" s="15">
        <f t="shared" si="1"/>
        <v>22.22</v>
      </c>
      <c r="E28" s="5"/>
      <c r="F28" s="34">
        <f t="shared" si="0"/>
        <v>100</v>
      </c>
    </row>
    <row r="29" spans="1:6">
      <c r="A29" s="13" t="s">
        <v>75</v>
      </c>
      <c r="B29" s="14" t="s">
        <v>18</v>
      </c>
      <c r="C29" s="20">
        <f t="shared" si="1"/>
        <v>22.22</v>
      </c>
      <c r="D29" s="15">
        <f t="shared" si="1"/>
        <v>22.22</v>
      </c>
      <c r="E29" s="5"/>
      <c r="F29" s="34">
        <f t="shared" si="0"/>
        <v>100</v>
      </c>
    </row>
    <row r="30" spans="1:6" ht="39">
      <c r="A30" s="13" t="s">
        <v>76</v>
      </c>
      <c r="B30" s="14" t="s">
        <v>19</v>
      </c>
      <c r="C30" s="20">
        <v>22.22</v>
      </c>
      <c r="D30" s="15">
        <v>22.22</v>
      </c>
      <c r="E30" s="5"/>
      <c r="F30" s="34">
        <f t="shared" si="0"/>
        <v>100</v>
      </c>
    </row>
    <row r="31" spans="1:6">
      <c r="A31" s="10" t="s">
        <v>77</v>
      </c>
      <c r="B31" s="11" t="s">
        <v>20</v>
      </c>
      <c r="C31" s="19">
        <f>C32+C36</f>
        <v>8790672</v>
      </c>
      <c r="D31" s="12">
        <f>D32+D36</f>
        <v>8972244.2299999986</v>
      </c>
      <c r="E31" s="5"/>
      <c r="F31" s="36">
        <f t="shared" si="0"/>
        <v>102.06551023630502</v>
      </c>
    </row>
    <row r="32" spans="1:6">
      <c r="A32" s="10" t="s">
        <v>78</v>
      </c>
      <c r="B32" s="11" t="s">
        <v>21</v>
      </c>
      <c r="C32" s="19">
        <f>C33</f>
        <v>2977080</v>
      </c>
      <c r="D32" s="12">
        <f>D33</f>
        <v>3094919.44</v>
      </c>
      <c r="E32" s="5"/>
      <c r="F32" s="36">
        <f t="shared" si="0"/>
        <v>103.95822215056363</v>
      </c>
    </row>
    <row r="33" spans="1:6" ht="39">
      <c r="A33" s="13" t="s">
        <v>79</v>
      </c>
      <c r="B33" s="14" t="s">
        <v>22</v>
      </c>
      <c r="C33" s="20">
        <f>C34+C35</f>
        <v>2977080</v>
      </c>
      <c r="D33" s="15">
        <f>D34+D35</f>
        <v>3094919.44</v>
      </c>
      <c r="E33" s="5"/>
      <c r="F33" s="34">
        <f t="shared" si="0"/>
        <v>103.95822215056363</v>
      </c>
    </row>
    <row r="34" spans="1:6" ht="64.5">
      <c r="A34" s="13" t="s">
        <v>80</v>
      </c>
      <c r="B34" s="14" t="s">
        <v>23</v>
      </c>
      <c r="C34" s="20">
        <v>2972970.29</v>
      </c>
      <c r="D34" s="15">
        <v>3090809.73</v>
      </c>
      <c r="E34" s="5"/>
      <c r="F34" s="34">
        <f t="shared" si="0"/>
        <v>103.96369383159896</v>
      </c>
    </row>
    <row r="35" spans="1:6" ht="51.75">
      <c r="A35" s="13" t="s">
        <v>81</v>
      </c>
      <c r="B35" s="14" t="s">
        <v>24</v>
      </c>
      <c r="C35" s="20">
        <v>4109.71</v>
      </c>
      <c r="D35" s="15">
        <v>4109.71</v>
      </c>
      <c r="E35" s="5"/>
      <c r="F35" s="34">
        <f t="shared" si="0"/>
        <v>100</v>
      </c>
    </row>
    <row r="36" spans="1:6">
      <c r="A36" s="10" t="s">
        <v>82</v>
      </c>
      <c r="B36" s="11" t="s">
        <v>25</v>
      </c>
      <c r="C36" s="19">
        <f>C37+C42</f>
        <v>5813592</v>
      </c>
      <c r="D36" s="12">
        <f>D37+D42</f>
        <v>5877324.7899999991</v>
      </c>
      <c r="E36" s="5"/>
      <c r="F36" s="36">
        <f t="shared" si="0"/>
        <v>101.09627214981718</v>
      </c>
    </row>
    <row r="37" spans="1:6">
      <c r="A37" s="10" t="s">
        <v>83</v>
      </c>
      <c r="B37" s="11" t="s">
        <v>26</v>
      </c>
      <c r="C37" s="19">
        <f>C38</f>
        <v>2652000</v>
      </c>
      <c r="D37" s="12">
        <f>D38</f>
        <v>2717672.6799999997</v>
      </c>
      <c r="E37" s="5"/>
      <c r="F37" s="36">
        <f t="shared" si="0"/>
        <v>102.47634539969832</v>
      </c>
    </row>
    <row r="38" spans="1:6" ht="26.25">
      <c r="A38" s="13" t="s">
        <v>84</v>
      </c>
      <c r="B38" s="14" t="s">
        <v>27</v>
      </c>
      <c r="C38" s="20">
        <f>C39+C40+C41</f>
        <v>2652000</v>
      </c>
      <c r="D38" s="15">
        <f>D39+D40+D41</f>
        <v>2717672.6799999997</v>
      </c>
      <c r="E38" s="5"/>
      <c r="F38" s="34">
        <f t="shared" si="0"/>
        <v>102.47634539969832</v>
      </c>
    </row>
    <row r="39" spans="1:6" ht="51.75">
      <c r="A39" s="13" t="s">
        <v>85</v>
      </c>
      <c r="B39" s="14" t="s">
        <v>28</v>
      </c>
      <c r="C39" s="20">
        <v>2620173.91</v>
      </c>
      <c r="D39" s="15">
        <v>2685846.59</v>
      </c>
      <c r="E39" s="5"/>
      <c r="F39" s="34">
        <f t="shared" si="0"/>
        <v>102.50642446859565</v>
      </c>
    </row>
    <row r="40" spans="1:6" ht="39">
      <c r="A40" s="13" t="s">
        <v>86</v>
      </c>
      <c r="B40" s="14" t="s">
        <v>29</v>
      </c>
      <c r="C40" s="20">
        <v>31576.09</v>
      </c>
      <c r="D40" s="15">
        <v>31576.09</v>
      </c>
      <c r="E40" s="5"/>
      <c r="F40" s="34">
        <f t="shared" si="0"/>
        <v>100</v>
      </c>
    </row>
    <row r="41" spans="1:6" ht="64.5">
      <c r="A41" s="13" t="s">
        <v>119</v>
      </c>
      <c r="B41" s="14" t="s">
        <v>118</v>
      </c>
      <c r="C41" s="20">
        <v>250</v>
      </c>
      <c r="D41" s="15">
        <v>250</v>
      </c>
      <c r="E41" s="5"/>
      <c r="F41" s="34">
        <f t="shared" si="0"/>
        <v>100</v>
      </c>
    </row>
    <row r="42" spans="1:6">
      <c r="A42" s="10" t="s">
        <v>87</v>
      </c>
      <c r="B42" s="11" t="s">
        <v>30</v>
      </c>
      <c r="C42" s="19">
        <f>C43</f>
        <v>3161592</v>
      </c>
      <c r="D42" s="12">
        <f>D43+K46</f>
        <v>3159652.11</v>
      </c>
      <c r="E42" s="5"/>
      <c r="F42" s="36">
        <f t="shared" si="0"/>
        <v>99.938641987960494</v>
      </c>
    </row>
    <row r="43" spans="1:6" ht="24.75" customHeight="1">
      <c r="A43" s="13" t="s">
        <v>88</v>
      </c>
      <c r="B43" s="14" t="s">
        <v>31</v>
      </c>
      <c r="C43" s="20">
        <f>C44+C45</f>
        <v>3161592</v>
      </c>
      <c r="D43" s="15">
        <f>D44+D45</f>
        <v>3159652.11</v>
      </c>
      <c r="E43" s="5"/>
      <c r="F43" s="34">
        <f t="shared" si="0"/>
        <v>99.938641987960494</v>
      </c>
    </row>
    <row r="44" spans="1:6" ht="53.25" customHeight="1">
      <c r="A44" s="13" t="s">
        <v>89</v>
      </c>
      <c r="B44" s="14" t="s">
        <v>32</v>
      </c>
      <c r="C44" s="20">
        <v>3150000.72</v>
      </c>
      <c r="D44" s="15">
        <v>3148060.83</v>
      </c>
      <c r="E44" s="5"/>
      <c r="F44" s="34">
        <f t="shared" si="0"/>
        <v>99.938416204552482</v>
      </c>
    </row>
    <row r="45" spans="1:6" ht="39" customHeight="1">
      <c r="A45" s="13" t="s">
        <v>90</v>
      </c>
      <c r="B45" s="14" t="s">
        <v>33</v>
      </c>
      <c r="C45" s="20">
        <v>11591.28</v>
      </c>
      <c r="D45" s="15">
        <v>11591.28</v>
      </c>
      <c r="E45" s="5"/>
      <c r="F45" s="34">
        <f t="shared" si="0"/>
        <v>100</v>
      </c>
    </row>
    <row r="46" spans="1:6" ht="29.25" customHeight="1">
      <c r="A46" s="10" t="s">
        <v>125</v>
      </c>
      <c r="B46" s="39" t="s">
        <v>120</v>
      </c>
      <c r="C46" s="41" t="str">
        <f>C47</f>
        <v>-</v>
      </c>
      <c r="D46" s="12">
        <f>D47</f>
        <v>-734.02</v>
      </c>
      <c r="E46" s="5"/>
      <c r="F46" s="42" t="s">
        <v>131</v>
      </c>
    </row>
    <row r="47" spans="1:6" ht="39" customHeight="1">
      <c r="A47" s="13" t="s">
        <v>126</v>
      </c>
      <c r="B47" s="40" t="s">
        <v>121</v>
      </c>
      <c r="C47" s="21" t="s">
        <v>131</v>
      </c>
      <c r="D47" s="15">
        <f>D48</f>
        <v>-734.02</v>
      </c>
      <c r="E47" s="5"/>
      <c r="F47" s="43" t="s">
        <v>131</v>
      </c>
    </row>
    <row r="48" spans="1:6" ht="39" customHeight="1">
      <c r="A48" s="13" t="s">
        <v>127</v>
      </c>
      <c r="B48" s="40" t="s">
        <v>122</v>
      </c>
      <c r="C48" s="21" t="s">
        <v>131</v>
      </c>
      <c r="D48" s="15">
        <f>D49</f>
        <v>-734.02</v>
      </c>
      <c r="E48" s="5"/>
      <c r="F48" s="43" t="s">
        <v>131</v>
      </c>
    </row>
    <row r="49" spans="1:6" ht="39" customHeight="1">
      <c r="A49" s="13" t="s">
        <v>128</v>
      </c>
      <c r="B49" s="40" t="s">
        <v>123</v>
      </c>
      <c r="C49" s="21" t="s">
        <v>131</v>
      </c>
      <c r="D49" s="15">
        <f>D50+D51</f>
        <v>-734.02</v>
      </c>
      <c r="E49" s="5"/>
      <c r="F49" s="43" t="s">
        <v>131</v>
      </c>
    </row>
    <row r="50" spans="1:6" ht="39" customHeight="1">
      <c r="A50" s="13" t="s">
        <v>129</v>
      </c>
      <c r="B50" s="40" t="s">
        <v>123</v>
      </c>
      <c r="C50" s="21" t="s">
        <v>131</v>
      </c>
      <c r="D50" s="15">
        <v>-703.02</v>
      </c>
      <c r="E50" s="5"/>
      <c r="F50" s="43" t="s">
        <v>131</v>
      </c>
    </row>
    <row r="51" spans="1:6" ht="39">
      <c r="A51" s="13" t="s">
        <v>130</v>
      </c>
      <c r="B51" s="40" t="s">
        <v>124</v>
      </c>
      <c r="C51" s="21" t="s">
        <v>131</v>
      </c>
      <c r="D51" s="15">
        <v>-31</v>
      </c>
      <c r="E51" s="5"/>
      <c r="F51" s="43" t="s">
        <v>131</v>
      </c>
    </row>
    <row r="52" spans="1:6" ht="39">
      <c r="A52" s="10" t="s">
        <v>91</v>
      </c>
      <c r="B52" s="11" t="s">
        <v>34</v>
      </c>
      <c r="C52" s="19">
        <f>C53+C62+C56+C59</f>
        <v>502957.57</v>
      </c>
      <c r="D52" s="12">
        <f>D53+D56+D59+D62</f>
        <v>492756.95</v>
      </c>
      <c r="E52" s="5"/>
      <c r="F52" s="36">
        <f t="shared" si="0"/>
        <v>97.971872657170664</v>
      </c>
    </row>
    <row r="53" spans="1:6" ht="77.25">
      <c r="A53" s="13" t="s">
        <v>92</v>
      </c>
      <c r="B53" s="14" t="s">
        <v>35</v>
      </c>
      <c r="C53" s="20">
        <f>C54</f>
        <v>410000</v>
      </c>
      <c r="D53" s="15">
        <f>D54</f>
        <v>399799.38</v>
      </c>
      <c r="E53" s="5"/>
      <c r="F53" s="34">
        <f t="shared" si="0"/>
        <v>97.512043902439032</v>
      </c>
    </row>
    <row r="54" spans="1:6" ht="77.25">
      <c r="A54" s="13" t="s">
        <v>93</v>
      </c>
      <c r="B54" s="14" t="s">
        <v>36</v>
      </c>
      <c r="C54" s="20">
        <f>C55</f>
        <v>410000</v>
      </c>
      <c r="D54" s="15">
        <f>D55</f>
        <v>399799.38</v>
      </c>
      <c r="E54" s="5"/>
      <c r="F54" s="34">
        <f t="shared" si="0"/>
        <v>97.512043902439032</v>
      </c>
    </row>
    <row r="55" spans="1:6" ht="64.5">
      <c r="A55" s="13" t="s">
        <v>94</v>
      </c>
      <c r="B55" s="14" t="s">
        <v>37</v>
      </c>
      <c r="C55" s="20">
        <v>410000</v>
      </c>
      <c r="D55" s="15">
        <v>399799.38</v>
      </c>
      <c r="E55" s="5"/>
      <c r="F55" s="34">
        <f t="shared" si="0"/>
        <v>97.512043902439032</v>
      </c>
    </row>
    <row r="56" spans="1:6" ht="39">
      <c r="A56" s="13" t="s">
        <v>135</v>
      </c>
      <c r="B56" s="14" t="s">
        <v>132</v>
      </c>
      <c r="C56" s="20">
        <f>C57</f>
        <v>1.5</v>
      </c>
      <c r="D56" s="15">
        <f>D57</f>
        <v>1.5</v>
      </c>
      <c r="E56" s="5"/>
      <c r="F56" s="34">
        <f t="shared" si="0"/>
        <v>100</v>
      </c>
    </row>
    <row r="57" spans="1:6" ht="39">
      <c r="A57" s="13" t="s">
        <v>136</v>
      </c>
      <c r="B57" s="14" t="s">
        <v>133</v>
      </c>
      <c r="C57" s="20">
        <f>C58</f>
        <v>1.5</v>
      </c>
      <c r="D57" s="15">
        <f>D58</f>
        <v>1.5</v>
      </c>
      <c r="E57" s="5"/>
      <c r="F57" s="34">
        <f t="shared" si="0"/>
        <v>100</v>
      </c>
    </row>
    <row r="58" spans="1:6" ht="77.25">
      <c r="A58" s="13" t="s">
        <v>137</v>
      </c>
      <c r="B58" s="14" t="s">
        <v>134</v>
      </c>
      <c r="C58" s="20">
        <v>1.5</v>
      </c>
      <c r="D58" s="15">
        <v>1.5</v>
      </c>
      <c r="E58" s="5"/>
      <c r="F58" s="34">
        <f t="shared" si="0"/>
        <v>100</v>
      </c>
    </row>
    <row r="59" spans="1:6" ht="77.25">
      <c r="A59" s="13" t="s">
        <v>138</v>
      </c>
      <c r="B59" s="14" t="s">
        <v>38</v>
      </c>
      <c r="C59" s="20">
        <f>C60</f>
        <v>3268</v>
      </c>
      <c r="D59" s="15">
        <f>D60</f>
        <v>3268</v>
      </c>
      <c r="E59" s="5"/>
      <c r="F59" s="34">
        <f t="shared" si="0"/>
        <v>100</v>
      </c>
    </row>
    <row r="60" spans="1:6" ht="77.25">
      <c r="A60" s="13" t="s">
        <v>139</v>
      </c>
      <c r="B60" s="14" t="s">
        <v>39</v>
      </c>
      <c r="C60" s="20">
        <f>C61</f>
        <v>3268</v>
      </c>
      <c r="D60" s="15">
        <f>D61</f>
        <v>3268</v>
      </c>
      <c r="E60" s="5"/>
      <c r="F60" s="34">
        <f t="shared" si="0"/>
        <v>100</v>
      </c>
    </row>
    <row r="61" spans="1:6" ht="77.25">
      <c r="A61" s="13" t="s">
        <v>140</v>
      </c>
      <c r="B61" s="14" t="s">
        <v>40</v>
      </c>
      <c r="C61" s="20">
        <v>3268</v>
      </c>
      <c r="D61" s="15">
        <v>3268</v>
      </c>
      <c r="E61" s="5"/>
      <c r="F61" s="34">
        <f t="shared" si="0"/>
        <v>100</v>
      </c>
    </row>
    <row r="62" spans="1:6" ht="77.25">
      <c r="A62" s="13" t="s">
        <v>95</v>
      </c>
      <c r="B62" s="14" t="s">
        <v>38</v>
      </c>
      <c r="C62" s="20">
        <f>C63</f>
        <v>89688.07</v>
      </c>
      <c r="D62" s="15">
        <f>D63</f>
        <v>89688.07</v>
      </c>
      <c r="E62" s="5"/>
      <c r="F62" s="34">
        <f t="shared" si="0"/>
        <v>100</v>
      </c>
    </row>
    <row r="63" spans="1:6" ht="77.25">
      <c r="A63" s="13" t="s">
        <v>96</v>
      </c>
      <c r="B63" s="14" t="s">
        <v>39</v>
      </c>
      <c r="C63" s="20">
        <f>C64</f>
        <v>89688.07</v>
      </c>
      <c r="D63" s="15">
        <f>D64</f>
        <v>89688.07</v>
      </c>
      <c r="E63" s="5"/>
      <c r="F63" s="34">
        <f t="shared" si="0"/>
        <v>100</v>
      </c>
    </row>
    <row r="64" spans="1:6" ht="63" customHeight="1">
      <c r="A64" s="13" t="s">
        <v>97</v>
      </c>
      <c r="B64" s="14" t="s">
        <v>40</v>
      </c>
      <c r="C64" s="20">
        <v>89688.07</v>
      </c>
      <c r="D64" s="15">
        <v>89688.07</v>
      </c>
      <c r="E64" s="5"/>
      <c r="F64" s="34">
        <f t="shared" si="0"/>
        <v>100</v>
      </c>
    </row>
    <row r="65" spans="1:6" ht="26.25">
      <c r="A65" s="10" t="s">
        <v>98</v>
      </c>
      <c r="B65" s="11" t="s">
        <v>41</v>
      </c>
      <c r="C65" s="19">
        <f t="shared" ref="C65:D67" si="2">C66</f>
        <v>44539.43</v>
      </c>
      <c r="D65" s="12">
        <f t="shared" si="2"/>
        <v>44539.43</v>
      </c>
      <c r="E65" s="5"/>
      <c r="F65" s="36">
        <f t="shared" si="0"/>
        <v>100</v>
      </c>
    </row>
    <row r="66" spans="1:6">
      <c r="A66" s="10" t="s">
        <v>99</v>
      </c>
      <c r="B66" s="11" t="s">
        <v>42</v>
      </c>
      <c r="C66" s="19">
        <f t="shared" si="2"/>
        <v>44539.43</v>
      </c>
      <c r="D66" s="12">
        <f t="shared" si="2"/>
        <v>44539.43</v>
      </c>
      <c r="E66" s="5"/>
      <c r="F66" s="36">
        <f t="shared" si="0"/>
        <v>100</v>
      </c>
    </row>
    <row r="67" spans="1:6" ht="26.25">
      <c r="A67" s="13" t="s">
        <v>100</v>
      </c>
      <c r="B67" s="14" t="s">
        <v>43</v>
      </c>
      <c r="C67" s="20">
        <f t="shared" si="2"/>
        <v>44539.43</v>
      </c>
      <c r="D67" s="15">
        <f t="shared" si="2"/>
        <v>44539.43</v>
      </c>
      <c r="E67" s="5"/>
      <c r="F67" s="34">
        <f t="shared" si="0"/>
        <v>100</v>
      </c>
    </row>
    <row r="68" spans="1:6" ht="39">
      <c r="A68" s="13" t="s">
        <v>101</v>
      </c>
      <c r="B68" s="14" t="s">
        <v>44</v>
      </c>
      <c r="C68" s="20">
        <v>44539.43</v>
      </c>
      <c r="D68" s="15">
        <v>44539.43</v>
      </c>
      <c r="E68" s="5"/>
      <c r="F68" s="34">
        <f t="shared" si="0"/>
        <v>100</v>
      </c>
    </row>
    <row r="69" spans="1:6" ht="26.25">
      <c r="A69" s="10" t="s">
        <v>102</v>
      </c>
      <c r="B69" s="11" t="s">
        <v>45</v>
      </c>
      <c r="C69" s="19">
        <f t="shared" ref="C69:D71" si="3">C70</f>
        <v>64152</v>
      </c>
      <c r="D69" s="12">
        <f t="shared" si="3"/>
        <v>64152</v>
      </c>
      <c r="E69" s="5"/>
      <c r="F69" s="36">
        <f t="shared" si="0"/>
        <v>100</v>
      </c>
    </row>
    <row r="70" spans="1:6" ht="66" customHeight="1">
      <c r="A70" s="13" t="s">
        <v>103</v>
      </c>
      <c r="B70" s="14" t="s">
        <v>46</v>
      </c>
      <c r="C70" s="20">
        <f t="shared" si="3"/>
        <v>64152</v>
      </c>
      <c r="D70" s="15">
        <f t="shared" si="3"/>
        <v>64152</v>
      </c>
      <c r="E70" s="5"/>
      <c r="F70" s="34">
        <f t="shared" si="0"/>
        <v>100</v>
      </c>
    </row>
    <row r="71" spans="1:6" ht="80.25" customHeight="1">
      <c r="A71" s="13" t="s">
        <v>144</v>
      </c>
      <c r="B71" s="14" t="s">
        <v>141</v>
      </c>
      <c r="C71" s="20">
        <f t="shared" si="3"/>
        <v>64152</v>
      </c>
      <c r="D71" s="15">
        <f t="shared" si="3"/>
        <v>64152</v>
      </c>
      <c r="E71" s="5"/>
      <c r="F71" s="34">
        <f t="shared" si="0"/>
        <v>100</v>
      </c>
    </row>
    <row r="72" spans="1:6" ht="77.25">
      <c r="A72" s="13" t="s">
        <v>143</v>
      </c>
      <c r="B72" s="14" t="s">
        <v>142</v>
      </c>
      <c r="C72" s="20">
        <v>64152</v>
      </c>
      <c r="D72" s="15">
        <v>64152</v>
      </c>
      <c r="E72" s="5"/>
      <c r="F72" s="34">
        <f t="shared" si="0"/>
        <v>100</v>
      </c>
    </row>
    <row r="73" spans="1:6">
      <c r="A73" s="10" t="s">
        <v>104</v>
      </c>
      <c r="B73" s="11" t="s">
        <v>47</v>
      </c>
      <c r="C73" s="19">
        <f>C74</f>
        <v>7461349.7599999998</v>
      </c>
      <c r="D73" s="12">
        <f>D74</f>
        <v>7458842.1299999999</v>
      </c>
      <c r="E73" s="5"/>
      <c r="F73" s="36">
        <f t="shared" si="0"/>
        <v>99.966391737679388</v>
      </c>
    </row>
    <row r="74" spans="1:6" ht="39">
      <c r="A74" s="10" t="s">
        <v>105</v>
      </c>
      <c r="B74" s="11" t="s">
        <v>48</v>
      </c>
      <c r="C74" s="19">
        <f>C75+C78</f>
        <v>7461349.7599999998</v>
      </c>
      <c r="D74" s="12">
        <f>D75+D78</f>
        <v>7458842.1299999999</v>
      </c>
      <c r="E74" s="5"/>
      <c r="F74" s="36">
        <f t="shared" si="0"/>
        <v>99.966391737679388</v>
      </c>
    </row>
    <row r="75" spans="1:6" ht="26.25">
      <c r="A75" s="10" t="s">
        <v>106</v>
      </c>
      <c r="B75" s="11" t="s">
        <v>49</v>
      </c>
      <c r="C75" s="19">
        <f>C76</f>
        <v>227338.49</v>
      </c>
      <c r="D75" s="12">
        <f>D76</f>
        <v>227338.49</v>
      </c>
      <c r="E75" s="5"/>
      <c r="F75" s="36">
        <f t="shared" si="0"/>
        <v>100</v>
      </c>
    </row>
    <row r="76" spans="1:6" ht="39">
      <c r="A76" s="13" t="s">
        <v>107</v>
      </c>
      <c r="B76" s="14" t="s">
        <v>50</v>
      </c>
      <c r="C76" s="20">
        <f>C77</f>
        <v>227338.49</v>
      </c>
      <c r="D76" s="15">
        <f>D77</f>
        <v>227338.49</v>
      </c>
      <c r="E76" s="5"/>
      <c r="F76" s="34">
        <f t="shared" si="0"/>
        <v>100</v>
      </c>
    </row>
    <row r="77" spans="1:6" ht="39">
      <c r="A77" s="13" t="s">
        <v>108</v>
      </c>
      <c r="B77" s="14" t="s">
        <v>51</v>
      </c>
      <c r="C77" s="20">
        <v>227338.49</v>
      </c>
      <c r="D77" s="15">
        <v>227338.49</v>
      </c>
      <c r="E77" s="5"/>
      <c r="F77" s="34">
        <f t="shared" si="0"/>
        <v>100</v>
      </c>
    </row>
    <row r="78" spans="1:6">
      <c r="A78" s="10" t="s">
        <v>109</v>
      </c>
      <c r="B78" s="11" t="s">
        <v>52</v>
      </c>
      <c r="C78" s="19">
        <f>C79</f>
        <v>7234011.2699999996</v>
      </c>
      <c r="D78" s="12">
        <f>D79</f>
        <v>7231503.6399999997</v>
      </c>
      <c r="E78" s="5"/>
      <c r="F78" s="36">
        <f t="shared" si="0"/>
        <v>99.965335553036823</v>
      </c>
    </row>
    <row r="79" spans="1:6" ht="51.75">
      <c r="A79" s="13" t="s">
        <v>110</v>
      </c>
      <c r="B79" s="14" t="s">
        <v>53</v>
      </c>
      <c r="C79" s="20">
        <f>C80</f>
        <v>7234011.2699999996</v>
      </c>
      <c r="D79" s="15">
        <f>D80</f>
        <v>7231503.6399999997</v>
      </c>
      <c r="E79" s="5"/>
      <c r="F79" s="34">
        <f t="shared" si="0"/>
        <v>99.965335553036823</v>
      </c>
    </row>
    <row r="80" spans="1:6" ht="64.5">
      <c r="A80" s="13" t="s">
        <v>111</v>
      </c>
      <c r="B80" s="14" t="s">
        <v>54</v>
      </c>
      <c r="C80" s="20">
        <v>7234011.2699999996</v>
      </c>
      <c r="D80" s="15">
        <v>7231503.6399999997</v>
      </c>
      <c r="E80" s="5"/>
      <c r="F80" s="34">
        <f t="shared" si="0"/>
        <v>99.965335553036823</v>
      </c>
    </row>
    <row r="81" spans="1:5" ht="15" customHeight="1">
      <c r="A81" s="2"/>
      <c r="B81" s="6"/>
      <c r="C81" s="6"/>
      <c r="D81" s="2"/>
      <c r="E81" s="2"/>
    </row>
  </sheetData>
  <mergeCells count="7">
    <mergeCell ref="C5:C7"/>
    <mergeCell ref="D1:F3"/>
    <mergeCell ref="F5:F7"/>
    <mergeCell ref="A4:D4"/>
    <mergeCell ref="A5:A7"/>
    <mergeCell ref="B5:B7"/>
    <mergeCell ref="D5:D7"/>
  </mergeCells>
  <pageMargins left="0.39370078740157483" right="0.39370078740157483" top="0.19685039370078741" bottom="0.19685039370078741" header="0.51181102362204722" footer="0.51181102362204722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E89D2A1-16FF-4FA0-B55F-4EA5F3AC73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APPPOOL\svod2</dc:creator>
  <cp:lastModifiedBy>PS00001</cp:lastModifiedBy>
  <cp:lastPrinted>2022-03-14T12:26:21Z</cp:lastPrinted>
  <dcterms:created xsi:type="dcterms:W3CDTF">2021-01-18T13:30:17Z</dcterms:created>
  <dcterms:modified xsi:type="dcterms:W3CDTF">2022-03-15T09:48:28Z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SV_0503117M_20160101_1943.xlsx</vt:lpwstr>
  </property>
  <property fmtid="{D5CDD505-2E9C-101B-9397-08002B2CF9AE}" pid="3" name="Название отчета">
    <vt:lpwstr>SV_0503117M_20160101_1943.xlsx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19.2.0.16847447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192.168.20.50\svod</vt:lpwstr>
  </property>
  <property fmtid="{D5CDD505-2E9C-101B-9397-08002B2CF9AE}" pid="8" name="База">
    <vt:lpwstr>svodsmart</vt:lpwstr>
  </property>
  <property fmtid="{D5CDD505-2E9C-101B-9397-08002B2CF9AE}" pid="9" name="Пользователь">
    <vt:lpwstr>novodar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