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10" activeTab="0"/>
  </bookViews>
  <sheets>
    <sheet name="приложение №2" sheetId="1" r:id="rId1"/>
  </sheets>
  <definedNames/>
  <calcPr fullCalcOnLoad="1"/>
</workbook>
</file>

<file path=xl/sharedStrings.xml><?xml version="1.0" encoding="utf-8"?>
<sst xmlns="http://schemas.openxmlformats.org/spreadsheetml/2006/main" count="421" uniqueCount="138">
  <si>
    <t>0000000000</t>
  </si>
  <si>
    <t>000</t>
  </si>
  <si>
    <t xml:space="preserve">    ОБЩЕГОСУДАРСТВЕННЫЕ ВОПРОСЫ</t>
  </si>
  <si>
    <t>121</t>
  </si>
  <si>
    <t>129</t>
  </si>
  <si>
    <t>244</t>
  </si>
  <si>
    <t>852</t>
  </si>
  <si>
    <t>853</t>
  </si>
  <si>
    <t>540</t>
  </si>
  <si>
    <t xml:space="preserve">    НАЦИОНАЛЬНАЯ ОБОРОНА</t>
  </si>
  <si>
    <t xml:space="preserve">    НАЦИОНАЛЬНАЯ ЭКОНОМИКА</t>
  </si>
  <si>
    <t xml:space="preserve">    ЖИЛИЩНО-КОММУНАЛЬНОЕ ХОЗЯЙСТВО</t>
  </si>
  <si>
    <t xml:space="preserve">      Жилищное хозяйство</t>
  </si>
  <si>
    <t>851</t>
  </si>
  <si>
    <t xml:space="preserve">      Коммунальное хозяйство</t>
  </si>
  <si>
    <t xml:space="preserve">      Благоустройство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</si>
  <si>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</si>
  <si>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</si>
  <si>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</si>
  <si>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</si>
  <si>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>312</t>
  </si>
  <si>
    <t>Всего расходов: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</si>
  <si>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</si>
  <si>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</si>
  <si>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</si>
  <si>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</si>
  <si>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Уплата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</si>
  <si>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</si>
  <si>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</si>
  <si>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Другие общегосударственные вопросы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</si>
  <si>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</si>
  <si>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непрограмных федеральных органов исполнительной власти</t>
  </si>
  <si>
    <t>Дорожное хозяйство (дорожные фонды)</t>
  </si>
  <si>
    <t>Уплата налога на имущество организаций и земельного налога</t>
  </si>
  <si>
    <t>Иные пенсии, социальные доплаты к пенсиям</t>
  </si>
  <si>
    <t>242</t>
  </si>
  <si>
    <t>850</t>
  </si>
  <si>
    <t>Уплата транспортного налога</t>
  </si>
  <si>
    <t>0000</t>
  </si>
  <si>
    <t>0100</t>
  </si>
  <si>
    <t>0104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</si>
  <si>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</si>
  <si>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0100980020</t>
  </si>
  <si>
    <t>0100180040</t>
  </si>
  <si>
    <t>Закупка товаров, работ и услуг в сфере информационно-коммуникационных технологий</t>
  </si>
  <si>
    <t>Уплата налогов, сборов и иных обязательных платежей</t>
  </si>
  <si>
    <t>0100283360</t>
  </si>
  <si>
    <t>0106</t>
  </si>
  <si>
    <t>7000084200</t>
  </si>
  <si>
    <t>0113</t>
  </si>
  <si>
    <t>Членские взносы некоммерческим организациям</t>
  </si>
  <si>
    <t>0100381410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</si>
  <si>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</si>
  <si>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0100484210</t>
  </si>
  <si>
    <t>0200</t>
  </si>
  <si>
    <t>0203</t>
  </si>
  <si>
    <t>0100551180</t>
  </si>
  <si>
    <t xml:space="preserve">    НАЦИОНАЛЬНАЯ БЕЗОПАСНОСТЬ И ПРАВООХРАНИТЕЛЬНАЯ ДЕЯТЕЛЬНОСТЬ</t>
  </si>
  <si>
    <t>0300</t>
  </si>
  <si>
    <t>Мероприятия в сфере пожарной безопасности</t>
  </si>
  <si>
    <t>0310</t>
  </si>
  <si>
    <t>0100781140</t>
  </si>
  <si>
    <t>0400</t>
  </si>
  <si>
    <t>0409</t>
  </si>
  <si>
    <t>Обеспечение сохранности автомобильных дорог местного значения и условий безопасности движения по ним (областной бюджет)</t>
  </si>
  <si>
    <t>0200216170</t>
  </si>
  <si>
    <t>0200183730</t>
  </si>
  <si>
    <t>Обеспечение сохранности автомобильных дорог местного значения и условий безопасности движения по ним</t>
  </si>
  <si>
    <t>02002S6170</t>
  </si>
  <si>
    <t>0500</t>
  </si>
  <si>
    <t>0501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</si>
  <si>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</si>
  <si>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7000083760</t>
  </si>
  <si>
    <t>0200783360</t>
  </si>
  <si>
    <t>0502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</si>
  <si>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</si>
  <si>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7000083710</t>
  </si>
  <si>
    <t>Мероприятия в сфере коммунального хозяйства</t>
  </si>
  <si>
    <t>0200881740</t>
  </si>
  <si>
    <t>0503</t>
  </si>
  <si>
    <t>Организация и обеспечение освещения улиц</t>
  </si>
  <si>
    <t>0200381690</t>
  </si>
  <si>
    <t>Мероприятия по благоустройству</t>
  </si>
  <si>
    <t>0400281730</t>
  </si>
  <si>
    <t>Организация и содержание мест захоронения (кладбищ)</t>
  </si>
  <si>
    <t>0200581710</t>
  </si>
  <si>
    <t>0200681730</t>
  </si>
  <si>
    <t>0800</t>
  </si>
  <si>
    <t>0801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</si>
  <si>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</si>
  <si>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0300184260</t>
  </si>
  <si>
    <t>1000</t>
  </si>
  <si>
    <t>1001</t>
  </si>
  <si>
    <t>0100882450</t>
  </si>
  <si>
    <t xml:space="preserve">  Новодарковичская сельская администрация</t>
  </si>
  <si>
    <t>Иные выплаты персоналу государственных (муниципальных) органов, за исключением фонда оплаты труда</t>
  </si>
  <si>
    <t>122</t>
  </si>
  <si>
    <t>Руководство и управление в сфере установленных функций органов местного самоуправления</t>
  </si>
  <si>
    <t>Реализация переданных полномочий по решению отдельных вопросов местного значения поселения в соответствии с заключенными соглашениями в части осуществления внешнего муниципального финансового контроля</t>
  </si>
  <si>
    <t>Обеспечение пожарной безопасности</t>
  </si>
  <si>
    <t>Закупка товаров, работ, услуг в целях капитального ремонта государственного (муниципального) имущества</t>
  </si>
  <si>
    <t>243</t>
  </si>
  <si>
    <t>Мероприятия по благоустройству (дворовые территории)</t>
  </si>
  <si>
    <t>Выплаты муниципальных пенсий (доплат к государственным пенсиям)</t>
  </si>
  <si>
    <t xml:space="preserve">            </t>
  </si>
  <si>
    <t>0004910100</t>
  </si>
  <si>
    <t xml:space="preserve"> </t>
  </si>
  <si>
    <t>ГРБС</t>
  </si>
  <si>
    <t>Рз, Пр</t>
  </si>
  <si>
    <t>ЦСР</t>
  </si>
  <si>
    <t>ВР</t>
  </si>
  <si>
    <t>Наименование показателя</t>
  </si>
  <si>
    <t>Кассовое исполнение, рублей</t>
  </si>
  <si>
    <t xml:space="preserve">Оценка имущества, признание прав и регулирование отношений муниципальной собственности </t>
  </si>
  <si>
    <t>0101080900</t>
  </si>
  <si>
    <t>Эксплуатация и содержание имущества, находящегося в муниципальной собственности, арендованного недвижимого имущества</t>
  </si>
  <si>
    <t>0101180930</t>
  </si>
  <si>
    <t>208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</si>
  <si>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</si>
  <si>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уплата иных платежей</t>
  </si>
  <si>
    <t>Мероприятия по развитию культуры</t>
  </si>
  <si>
    <t>0300582400</t>
  </si>
  <si>
    <t>Процент кассового исполнения к уточненной сводной бюджетной росписи, %</t>
  </si>
  <si>
    <r>
      <rPr>
        <b/>
        <sz val="8"/>
        <rFont val="Arial"/>
        <family val="2"/>
      </rPr>
      <t>ПРОЕКТ</t>
    </r>
    <r>
      <rPr>
        <sz val="8"/>
        <rFont val="Arial"/>
        <family val="2"/>
      </rPr>
      <t xml:space="preserve"> Приложение № 2 к решению Новодарковичского сельского Совета народных депутатов                                                                                                                                         от ______ 2022 г. №  ________</t>
    </r>
  </si>
  <si>
    <t xml:space="preserve">Ведомственная структура расходов бюджета Новодарковичского сельского поселения Брянского муниципального района Брянской области за 2021 год </t>
  </si>
  <si>
    <t>Уточненная сводная бюджетная роспись на 2021 год, рублей</t>
  </si>
  <si>
    <t>Закуака энергетических ресурсов</t>
  </si>
  <si>
    <t>247</t>
  </si>
  <si>
    <t>Иные бюджетные ассигнования</t>
  </si>
  <si>
    <t>800</t>
  </si>
  <si>
    <t>Закупка энергетических ресурсов</t>
  </si>
  <si>
    <t>0200381691</t>
  </si>
  <si>
    <t>Обеспечение проведения выборов и референдумов</t>
  </si>
  <si>
    <t>0107</t>
  </si>
  <si>
    <t>Организация и проведение выборов и референдумов</t>
  </si>
  <si>
    <t>7000080060</t>
  </si>
  <si>
    <t>Специальные расходы</t>
  </si>
  <si>
    <t>880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</si>
</sst>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\ _₽"/>
  </numFmts>
  <fonts count="55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sz val="8"/>
      <name val="Arial"/>
      <family val="2"/>
    </font>
    <font>
      <b/>
      <sz val="11.5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 Cyr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8"/>
      </right>
      <top style="medium"/>
      <bottom style="medium"/>
    </border>
    <border>
      <left>
        <color indexed="8"/>
      </left>
      <right>
        <color indexed="8"/>
      </right>
      <top style="medium"/>
      <bottom style="medium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20" borderId="0">
      <alignment/>
      <protection/>
    </xf>
    <xf numFmtId="0" fontId="34" fillId="0" borderId="0">
      <alignment wrapText="1"/>
      <protection/>
    </xf>
    <xf numFmtId="0" fontId="34" fillId="0" borderId="0">
      <alignment/>
      <protection/>
    </xf>
    <xf numFmtId="0" fontId="35" fillId="0" borderId="0">
      <alignment horizontal="center"/>
      <protection/>
    </xf>
    <xf numFmtId="0" fontId="34" fillId="0" borderId="0">
      <alignment horizontal="right"/>
      <protection/>
    </xf>
    <xf numFmtId="0" fontId="34" fillId="20" borderId="1">
      <alignment/>
      <protection/>
    </xf>
    <xf numFmtId="0" fontId="34" fillId="0" borderId="2">
      <alignment horizontal="center" vertical="center" wrapText="1"/>
      <protection/>
    </xf>
    <xf numFmtId="0" fontId="34" fillId="20" borderId="3">
      <alignment/>
      <protection/>
    </xf>
    <xf numFmtId="0" fontId="34" fillId="20" borderId="0">
      <alignment shrinkToFit="1"/>
      <protection/>
    </xf>
    <xf numFmtId="0" fontId="36" fillId="0" borderId="3">
      <alignment horizontal="right"/>
      <protection/>
    </xf>
    <xf numFmtId="4" fontId="36" fillId="21" borderId="3">
      <alignment horizontal="right" vertical="top" shrinkToFit="1"/>
      <protection/>
    </xf>
    <xf numFmtId="4" fontId="36" fillId="22" borderId="3">
      <alignment horizontal="right" vertical="top" shrinkToFit="1"/>
      <protection/>
    </xf>
    <xf numFmtId="0" fontId="34" fillId="0" borderId="0">
      <alignment horizontal="left" wrapText="1"/>
      <protection/>
    </xf>
    <xf numFmtId="0" fontId="36" fillId="0" borderId="2">
      <alignment vertical="top" wrapText="1"/>
      <protection/>
    </xf>
    <xf numFmtId="49" fontId="34" fillId="0" borderId="2">
      <alignment horizontal="center" vertical="top" shrinkToFit="1"/>
      <protection/>
    </xf>
    <xf numFmtId="4" fontId="36" fillId="21" borderId="2">
      <alignment horizontal="right" vertical="top" shrinkToFit="1"/>
      <protection/>
    </xf>
    <xf numFmtId="4" fontId="36" fillId="22" borderId="2">
      <alignment horizontal="right" vertical="top" shrinkToFit="1"/>
      <protection/>
    </xf>
    <xf numFmtId="0" fontId="34" fillId="20" borderId="4">
      <alignment/>
      <protection/>
    </xf>
    <xf numFmtId="0" fontId="34" fillId="20" borderId="4">
      <alignment horizontal="center"/>
      <protection/>
    </xf>
    <xf numFmtId="4" fontId="36" fillId="0" borderId="2">
      <alignment horizontal="right" vertical="top" shrinkToFit="1"/>
      <protection/>
    </xf>
    <xf numFmtId="49" fontId="34" fillId="0" borderId="2">
      <alignment horizontal="left" vertical="top" wrapText="1" indent="2"/>
      <protection/>
    </xf>
    <xf numFmtId="4" fontId="34" fillId="0" borderId="2">
      <alignment horizontal="right" vertical="top" shrinkToFit="1"/>
      <protection/>
    </xf>
    <xf numFmtId="0" fontId="34" fillId="20" borderId="4">
      <alignment shrinkToFit="1"/>
      <protection/>
    </xf>
    <xf numFmtId="0" fontId="34" fillId="20" borderId="3">
      <alignment horizontal="center"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7" fillId="29" borderId="5" applyNumberFormat="0" applyAlignment="0" applyProtection="0"/>
    <xf numFmtId="0" fontId="38" fillId="30" borderId="6" applyNumberFormat="0" applyAlignment="0" applyProtection="0"/>
    <xf numFmtId="0" fontId="39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1" borderId="11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3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9" fillId="0" borderId="13" applyNumberFormat="0" applyFill="0" applyAlignment="0" applyProtection="0"/>
    <xf numFmtId="0" fontId="5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35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 applyProtection="1">
      <alignment/>
      <protection locked="0"/>
    </xf>
    <xf numFmtId="0" fontId="34" fillId="0" borderId="2" xfId="44" applyNumberFormat="1" applyFont="1" applyProtection="1">
      <alignment horizontal="center" vertical="center" wrapText="1"/>
      <protection locked="0"/>
    </xf>
    <xf numFmtId="49" fontId="34" fillId="0" borderId="2" xfId="52" applyNumberFormat="1" applyFont="1" applyProtection="1">
      <alignment horizontal="center" vertical="top" shrinkToFit="1"/>
      <protection locked="0"/>
    </xf>
    <xf numFmtId="0" fontId="4" fillId="0" borderId="0" xfId="0" applyFont="1" applyFill="1" applyAlignment="1" applyProtection="1">
      <alignment/>
      <protection locked="0"/>
    </xf>
    <xf numFmtId="0" fontId="34" fillId="0" borderId="2" xfId="51" applyNumberFormat="1" applyFont="1" applyAlignment="1" applyProtection="1">
      <alignment horizontal="left" vertical="top" wrapText="1"/>
      <protection locked="0"/>
    </xf>
    <xf numFmtId="0" fontId="34" fillId="0" borderId="2" xfId="51" applyNumberFormat="1" applyFont="1" applyProtection="1">
      <alignment vertical="top" wrapText="1"/>
      <protection locked="0"/>
    </xf>
    <xf numFmtId="0" fontId="36" fillId="0" borderId="2" xfId="51" applyNumberFormat="1" applyFont="1" applyAlignment="1" applyProtection="1">
      <alignment horizontal="left" vertical="top" wrapText="1"/>
      <protection locked="0"/>
    </xf>
    <xf numFmtId="49" fontId="34" fillId="0" borderId="2" xfId="52" applyNumberFormat="1" applyFont="1" applyProtection="1">
      <alignment horizontal="center" vertical="top" shrinkToFit="1"/>
      <protection locked="0"/>
    </xf>
    <xf numFmtId="0" fontId="36" fillId="0" borderId="2" xfId="51" applyNumberFormat="1" applyFont="1" applyProtection="1">
      <alignment vertical="top" wrapText="1"/>
      <protection locked="0"/>
    </xf>
    <xf numFmtId="0" fontId="34" fillId="0" borderId="2" xfId="51" applyNumberFormat="1" applyFont="1" applyFill="1" applyProtection="1">
      <alignment vertical="top" wrapText="1"/>
      <protection locked="0"/>
    </xf>
    <xf numFmtId="0" fontId="34" fillId="0" borderId="0" xfId="0" applyNumberFormat="1" applyFont="1" applyFill="1" applyBorder="1" applyAlignment="1" applyProtection="1">
      <alignment wrapText="1"/>
      <protection/>
    </xf>
    <xf numFmtId="0" fontId="34" fillId="0" borderId="0" xfId="40" applyNumberFormat="1" applyFont="1" applyFill="1" applyProtection="1">
      <alignment/>
      <protection locked="0"/>
    </xf>
    <xf numFmtId="0" fontId="5" fillId="0" borderId="0" xfId="0" applyFont="1" applyFill="1" applyAlignment="1">
      <alignment vertical="top" wrapText="1"/>
    </xf>
    <xf numFmtId="0" fontId="36" fillId="0" borderId="2" xfId="51" applyNumberFormat="1" applyFont="1" applyAlignment="1" applyProtection="1">
      <alignment horizontal="left" vertical="top" wrapText="1"/>
      <protection locked="0"/>
    </xf>
    <xf numFmtId="0" fontId="36" fillId="0" borderId="2" xfId="51" applyNumberFormat="1" applyFont="1" applyAlignment="1" applyProtection="1">
      <alignment horizontal="right" vertical="top" wrapText="1"/>
      <protection locked="0"/>
    </xf>
    <xf numFmtId="49" fontId="36" fillId="0" borderId="2" xfId="51" applyNumberFormat="1" applyFont="1" applyAlignment="1" applyProtection="1">
      <alignment horizontal="right" vertical="top" wrapText="1"/>
      <protection locked="0"/>
    </xf>
    <xf numFmtId="49" fontId="36" fillId="0" borderId="2" xfId="52" applyNumberFormat="1" applyFont="1" applyProtection="1">
      <alignment horizontal="center" vertical="top" shrinkToFit="1"/>
      <protection locked="0"/>
    </xf>
    <xf numFmtId="0" fontId="36" fillId="0" borderId="2" xfId="51" applyNumberFormat="1" applyFont="1" applyProtection="1">
      <alignment vertical="top" wrapText="1"/>
      <protection locked="0"/>
    </xf>
    <xf numFmtId="49" fontId="36" fillId="0" borderId="2" xfId="52" applyNumberFormat="1" applyFont="1" applyProtection="1">
      <alignment horizontal="center" vertical="top" shrinkToFit="1"/>
      <protection locked="0"/>
    </xf>
    <xf numFmtId="49" fontId="36" fillId="0" borderId="2" xfId="51" applyNumberFormat="1" applyFont="1" applyAlignment="1" applyProtection="1">
      <alignment horizontal="right" vertical="top" wrapText="1"/>
      <protection locked="0"/>
    </xf>
    <xf numFmtId="49" fontId="34" fillId="0" borderId="2" xfId="51" applyNumberFormat="1" applyFont="1" applyAlignment="1" applyProtection="1">
      <alignment horizontal="right" vertical="top" wrapText="1"/>
      <protection locked="0"/>
    </xf>
    <xf numFmtId="49" fontId="34" fillId="0" borderId="2" xfId="51" applyNumberFormat="1" applyFont="1" applyFill="1" applyAlignment="1" applyProtection="1">
      <alignment horizontal="right" vertical="top" wrapText="1"/>
      <protection locked="0"/>
    </xf>
    <xf numFmtId="49" fontId="34" fillId="0" borderId="2" xfId="52" applyNumberFormat="1" applyFont="1" applyFill="1" applyProtection="1">
      <alignment horizontal="center" vertical="top" shrinkToFit="1"/>
      <protection locked="0"/>
    </xf>
    <xf numFmtId="0" fontId="34" fillId="0" borderId="0" xfId="40" applyNumberFormat="1" applyFont="1" applyProtection="1">
      <alignment/>
      <protection locked="0"/>
    </xf>
    <xf numFmtId="49" fontId="34" fillId="0" borderId="2" xfId="52" applyNumberFormat="1" applyFont="1" applyAlignment="1" applyProtection="1">
      <alignment horizontal="right" vertical="top" shrinkToFit="1"/>
      <protection locked="0"/>
    </xf>
    <xf numFmtId="49" fontId="34" fillId="0" borderId="14" xfId="52" applyNumberFormat="1" applyFont="1" applyBorder="1" applyProtection="1">
      <alignment horizontal="center" vertical="top" shrinkToFit="1"/>
      <protection locked="0"/>
    </xf>
    <xf numFmtId="0" fontId="52" fillId="0" borderId="2" xfId="44" applyNumberFormat="1" applyFont="1" applyProtection="1">
      <alignment horizontal="center" vertical="center" wrapText="1"/>
      <protection locked="0"/>
    </xf>
    <xf numFmtId="0" fontId="34" fillId="0" borderId="14" xfId="44" applyNumberFormat="1" applyFont="1" applyFill="1" applyBorder="1" applyProtection="1">
      <alignment horizontal="center" vertical="center" wrapText="1"/>
      <protection locked="0"/>
    </xf>
    <xf numFmtId="4" fontId="36" fillId="0" borderId="15" xfId="53" applyNumberFormat="1" applyFont="1" applyFill="1" applyBorder="1" applyProtection="1">
      <alignment horizontal="right" vertical="top" shrinkToFit="1"/>
      <protection locked="0"/>
    </xf>
    <xf numFmtId="4" fontId="36" fillId="0" borderId="14" xfId="53" applyNumberFormat="1" applyFont="1" applyFill="1" applyBorder="1" applyProtection="1">
      <alignment horizontal="right" vertical="top" shrinkToFit="1"/>
      <protection locked="0"/>
    </xf>
    <xf numFmtId="4" fontId="34" fillId="0" borderId="14" xfId="53" applyNumberFormat="1" applyFont="1" applyFill="1" applyBorder="1" applyProtection="1">
      <alignment horizontal="right" vertical="top" shrinkToFit="1"/>
      <protection locked="0"/>
    </xf>
    <xf numFmtId="4" fontId="34" fillId="0" borderId="16" xfId="53" applyNumberFormat="1" applyFont="1" applyFill="1" applyBorder="1" applyProtection="1">
      <alignment horizontal="right" vertical="top" shrinkToFit="1"/>
      <protection locked="0"/>
    </xf>
    <xf numFmtId="4" fontId="34" fillId="36" borderId="14" xfId="53" applyNumberFormat="1" applyFont="1" applyFill="1" applyBorder="1" applyProtection="1">
      <alignment horizontal="right" vertical="top" shrinkToFit="1"/>
      <protection locked="0"/>
    </xf>
    <xf numFmtId="4" fontId="53" fillId="36" borderId="14" xfId="53" applyNumberFormat="1" applyFont="1" applyFill="1" applyBorder="1" applyProtection="1">
      <alignment horizontal="right" vertical="top" shrinkToFit="1"/>
      <protection locked="0"/>
    </xf>
    <xf numFmtId="4" fontId="54" fillId="36" borderId="14" xfId="53" applyNumberFormat="1" applyFont="1" applyFill="1" applyBorder="1" applyProtection="1">
      <alignment horizontal="right" vertical="top" shrinkToFit="1"/>
      <protection locked="0"/>
    </xf>
    <xf numFmtId="0" fontId="36" fillId="0" borderId="17" xfId="51" applyNumberFormat="1" applyFont="1" applyBorder="1" applyProtection="1">
      <alignment vertical="top" wrapText="1"/>
      <protection locked="0"/>
    </xf>
    <xf numFmtId="49" fontId="34" fillId="0" borderId="17" xfId="52" applyNumberFormat="1" applyFont="1" applyBorder="1" applyProtection="1">
      <alignment horizontal="center" vertical="top" shrinkToFit="1"/>
      <protection locked="0"/>
    </xf>
    <xf numFmtId="4" fontId="36" fillId="0" borderId="17" xfId="53" applyNumberFormat="1" applyFont="1" applyFill="1" applyBorder="1" applyProtection="1">
      <alignment horizontal="right" vertical="top" shrinkToFit="1"/>
      <protection locked="0"/>
    </xf>
    <xf numFmtId="4" fontId="36" fillId="0" borderId="18" xfId="48" applyNumberFormat="1" applyFont="1" applyFill="1" applyBorder="1" applyProtection="1">
      <alignment horizontal="right" vertical="top" shrinkToFit="1"/>
      <protection locked="0"/>
    </xf>
    <xf numFmtId="49" fontId="34" fillId="0" borderId="19" xfId="52" applyNumberFormat="1" applyFont="1" applyBorder="1" applyProtection="1">
      <alignment horizontal="center" vertical="top" shrinkToFit="1"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18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2" fontId="7" fillId="0" borderId="19" xfId="0" applyNumberFormat="1" applyFont="1" applyBorder="1" applyAlignment="1" applyProtection="1">
      <alignment/>
      <protection locked="0"/>
    </xf>
    <xf numFmtId="2" fontId="8" fillId="0" borderId="19" xfId="0" applyNumberFormat="1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 wrapText="1"/>
      <protection locked="0"/>
    </xf>
    <xf numFmtId="0" fontId="36" fillId="0" borderId="20" xfId="0" applyNumberFormat="1" applyFont="1" applyFill="1" applyBorder="1" applyAlignment="1" applyProtection="1">
      <alignment horizontal="right"/>
      <protection/>
    </xf>
    <xf numFmtId="0" fontId="36" fillId="0" borderId="21" xfId="0" applyNumberFormat="1" applyFont="1" applyFill="1" applyBorder="1" applyAlignment="1" applyProtection="1">
      <alignment horizontal="right"/>
      <protection/>
    </xf>
    <xf numFmtId="0" fontId="34" fillId="0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top" wrapText="1"/>
    </xf>
    <xf numFmtId="4" fontId="34" fillId="0" borderId="2" xfId="52" applyNumberFormat="1" applyFont="1" applyAlignment="1" applyProtection="1">
      <alignment horizontal="right" vertical="top" shrinkToFit="1"/>
      <protection locked="0"/>
    </xf>
    <xf numFmtId="4" fontId="36" fillId="0" borderId="2" xfId="52" applyNumberFormat="1" applyFont="1" applyAlignment="1" applyProtection="1">
      <alignment horizontal="right" vertical="top" shrinkToFit="1"/>
      <protection locked="0"/>
    </xf>
    <xf numFmtId="4" fontId="36" fillId="0" borderId="2" xfId="52" applyNumberFormat="1" applyFont="1" applyAlignment="1" applyProtection="1">
      <alignment horizontal="right" vertical="top" shrinkToFit="1"/>
      <protection locked="0"/>
    </xf>
    <xf numFmtId="4" fontId="34" fillId="0" borderId="2" xfId="52" applyNumberFormat="1" applyFont="1" applyAlignment="1" applyProtection="1">
      <alignment horizontal="right" vertical="top" shrinkToFit="1"/>
      <protection locked="0"/>
    </xf>
    <xf numFmtId="4" fontId="34" fillId="0" borderId="17" xfId="52" applyNumberFormat="1" applyFont="1" applyBorder="1" applyAlignment="1" applyProtection="1">
      <alignment horizontal="right" vertical="top" shrinkToFit="1"/>
      <protection locked="0"/>
    </xf>
    <xf numFmtId="4" fontId="34" fillId="0" borderId="19" xfId="52" applyNumberFormat="1" applyFont="1" applyBorder="1" applyAlignment="1" applyProtection="1">
      <alignment horizontal="right" vertical="top" shrinkToFit="1"/>
      <protection locked="0"/>
    </xf>
    <xf numFmtId="4" fontId="34" fillId="0" borderId="2" xfId="52" applyNumberFormat="1" applyFont="1" applyFill="1" applyAlignment="1" applyProtection="1">
      <alignment horizontal="right" vertical="top" shrinkToFit="1"/>
      <protection locked="0"/>
    </xf>
    <xf numFmtId="4" fontId="36" fillId="0" borderId="18" xfId="0" applyNumberFormat="1" applyFont="1" applyFill="1" applyBorder="1" applyAlignment="1" applyProtection="1">
      <alignment horizontal="right"/>
      <protection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tabSelected="1" zoomScalePageLayoutView="0" workbookViewId="0" topLeftCell="A2">
      <selection activeCell="G7" sqref="G7"/>
    </sheetView>
  </sheetViews>
  <sheetFormatPr defaultColWidth="9.140625" defaultRowHeight="15" outlineLevelRow="5"/>
  <cols>
    <col min="1" max="1" width="37.7109375" style="2" customWidth="1"/>
    <col min="2" max="2" width="7.28125" style="2" customWidth="1"/>
    <col min="3" max="3" width="9.00390625" style="2" customWidth="1"/>
    <col min="4" max="4" width="12.00390625" style="2" customWidth="1"/>
    <col min="5" max="5" width="7.421875" style="2" customWidth="1"/>
    <col min="6" max="6" width="13.421875" style="2" customWidth="1"/>
    <col min="7" max="7" width="14.421875" style="5" customWidth="1"/>
    <col min="8" max="8" width="15.28125" style="2" customWidth="1"/>
    <col min="9" max="16384" width="9.140625" style="2" customWidth="1"/>
  </cols>
  <sheetData>
    <row r="1" spans="1:7" ht="16.5" customHeight="1" hidden="1">
      <c r="A1" s="12"/>
      <c r="B1" s="12"/>
      <c r="C1" s="12"/>
      <c r="D1" s="12"/>
      <c r="E1" s="12"/>
      <c r="F1" s="12"/>
      <c r="G1" s="13"/>
    </row>
    <row r="2" spans="1:8" s="1" customFormat="1" ht="42" customHeight="1">
      <c r="A2" s="14"/>
      <c r="B2" s="14"/>
      <c r="C2" s="14"/>
      <c r="D2" s="14"/>
      <c r="E2" s="14"/>
      <c r="F2" s="52" t="s">
        <v>123</v>
      </c>
      <c r="G2" s="52"/>
      <c r="H2" s="52"/>
    </row>
    <row r="3" spans="1:8" s="1" customFormat="1" ht="44.25" customHeight="1">
      <c r="A3" s="51" t="s">
        <v>124</v>
      </c>
      <c r="B3" s="51"/>
      <c r="C3" s="51"/>
      <c r="D3" s="51"/>
      <c r="E3" s="51"/>
      <c r="F3" s="51"/>
      <c r="G3" s="51"/>
      <c r="H3" s="51"/>
    </row>
    <row r="4" spans="1:8" ht="66.75" customHeight="1">
      <c r="A4" s="3" t="s">
        <v>111</v>
      </c>
      <c r="B4" s="3" t="s">
        <v>107</v>
      </c>
      <c r="C4" s="3" t="s">
        <v>108</v>
      </c>
      <c r="D4" s="3" t="s">
        <v>109</v>
      </c>
      <c r="E4" s="3" t="s">
        <v>110</v>
      </c>
      <c r="F4" s="28" t="s">
        <v>125</v>
      </c>
      <c r="G4" s="29" t="s">
        <v>112</v>
      </c>
      <c r="H4" s="47" t="s">
        <v>122</v>
      </c>
    </row>
    <row r="5" spans="1:8" ht="25.5" customHeight="1">
      <c r="A5" s="15" t="s">
        <v>94</v>
      </c>
      <c r="B5" s="16">
        <v>208</v>
      </c>
      <c r="C5" s="17" t="s">
        <v>38</v>
      </c>
      <c r="D5" s="18" t="s">
        <v>0</v>
      </c>
      <c r="E5" s="18" t="s">
        <v>1</v>
      </c>
      <c r="F5" s="54">
        <f>F6+F41+F48+F52+F62+F96+F102</f>
        <v>20982318.861</v>
      </c>
      <c r="G5" s="30">
        <f>G6+G41+G48+G52+G62+G96+G102</f>
        <v>19051427.310000002</v>
      </c>
      <c r="H5" s="45">
        <f>G5/F5*100</f>
        <v>90.79753022632325</v>
      </c>
    </row>
    <row r="6" spans="1:8" ht="30" customHeight="1" outlineLevel="1">
      <c r="A6" s="19" t="s">
        <v>2</v>
      </c>
      <c r="B6" s="19">
        <v>208</v>
      </c>
      <c r="C6" s="17" t="s">
        <v>39</v>
      </c>
      <c r="D6" s="20" t="s">
        <v>0</v>
      </c>
      <c r="E6" s="20" t="s">
        <v>1</v>
      </c>
      <c r="F6" s="55">
        <f>F7+F23+F30+F26</f>
        <v>4114082.25</v>
      </c>
      <c r="G6" s="31">
        <f>G7+G23+G30+G26</f>
        <v>4040819.02</v>
      </c>
      <c r="H6" s="45">
        <f aca="true" t="shared" si="0" ref="H6:H73">G6/F6*100</f>
        <v>98.21920842734731</v>
      </c>
    </row>
    <row r="7" spans="1:8" ht="75.75" customHeight="1" outlineLevel="2">
      <c r="A7" s="8" t="s">
        <v>24</v>
      </c>
      <c r="B7" s="16">
        <v>208</v>
      </c>
      <c r="C7" s="21" t="s">
        <v>40</v>
      </c>
      <c r="D7" s="18" t="s">
        <v>0</v>
      </c>
      <c r="E7" s="18" t="s">
        <v>1</v>
      </c>
      <c r="F7" s="54">
        <f>F8+F12+F18</f>
        <v>3590423.69</v>
      </c>
      <c r="G7" s="31">
        <f>G12+G8+G18</f>
        <v>3557693.59</v>
      </c>
      <c r="H7" s="45">
        <f t="shared" si="0"/>
        <v>99.08840563604903</v>
      </c>
    </row>
    <row r="8" spans="1:8" ht="54.75" customHeight="1" outlineLevel="2">
      <c r="A8" s="6" t="s">
        <v>41</v>
      </c>
      <c r="B8" s="16">
        <v>208</v>
      </c>
      <c r="C8" s="22" t="s">
        <v>40</v>
      </c>
      <c r="D8" s="9" t="s">
        <v>42</v>
      </c>
      <c r="E8" s="9" t="s">
        <v>1</v>
      </c>
      <c r="F8" s="53">
        <f>F9+F10+F11</f>
        <v>604678.1699999999</v>
      </c>
      <c r="G8" s="32">
        <f>G9+G11+G10</f>
        <v>604678.1699999999</v>
      </c>
      <c r="H8" s="46">
        <f t="shared" si="0"/>
        <v>100</v>
      </c>
    </row>
    <row r="9" spans="1:8" ht="28.5" customHeight="1" outlineLevel="2">
      <c r="A9" s="6" t="s">
        <v>22</v>
      </c>
      <c r="B9" s="16">
        <v>208</v>
      </c>
      <c r="C9" s="22" t="s">
        <v>40</v>
      </c>
      <c r="D9" s="9" t="s">
        <v>42</v>
      </c>
      <c r="E9" s="9" t="s">
        <v>3</v>
      </c>
      <c r="F9" s="53">
        <v>398076.48</v>
      </c>
      <c r="G9" s="32">
        <v>398076.48</v>
      </c>
      <c r="H9" s="46">
        <f t="shared" si="0"/>
        <v>100</v>
      </c>
    </row>
    <row r="10" spans="1:8" ht="39" customHeight="1" outlineLevel="2">
      <c r="A10" s="6" t="s">
        <v>95</v>
      </c>
      <c r="B10" s="16">
        <v>208</v>
      </c>
      <c r="C10" s="22" t="s">
        <v>40</v>
      </c>
      <c r="D10" s="9" t="s">
        <v>42</v>
      </c>
      <c r="E10" s="9" t="s">
        <v>96</v>
      </c>
      <c r="F10" s="53">
        <v>66346.08</v>
      </c>
      <c r="G10" s="32">
        <v>66346.08</v>
      </c>
      <c r="H10" s="46">
        <f t="shared" si="0"/>
        <v>100</v>
      </c>
    </row>
    <row r="11" spans="1:8" ht="66" customHeight="1" outlineLevel="2">
      <c r="A11" s="6" t="s">
        <v>23</v>
      </c>
      <c r="B11" s="16">
        <v>208</v>
      </c>
      <c r="C11" s="22" t="s">
        <v>40</v>
      </c>
      <c r="D11" s="9" t="s">
        <v>42</v>
      </c>
      <c r="E11" s="9" t="s">
        <v>4</v>
      </c>
      <c r="F11" s="53">
        <v>140255.61</v>
      </c>
      <c r="G11" s="32">
        <v>140255.61</v>
      </c>
      <c r="H11" s="46">
        <f t="shared" si="0"/>
        <v>100</v>
      </c>
    </row>
    <row r="12" spans="1:8" ht="39.75" customHeight="1" outlineLevel="3">
      <c r="A12" s="7" t="s">
        <v>97</v>
      </c>
      <c r="B12" s="19">
        <v>208</v>
      </c>
      <c r="C12" s="22" t="s">
        <v>40</v>
      </c>
      <c r="D12" s="4" t="s">
        <v>43</v>
      </c>
      <c r="E12" s="4" t="s">
        <v>1</v>
      </c>
      <c r="F12" s="56">
        <f>F13+F14+F15+F16+F17</f>
        <v>2959290.69</v>
      </c>
      <c r="G12" s="32">
        <f>G13+G15+G17+G16+G14</f>
        <v>2926560.59</v>
      </c>
      <c r="H12" s="46">
        <f t="shared" si="0"/>
        <v>98.89398834286199</v>
      </c>
    </row>
    <row r="13" spans="1:8" ht="27" customHeight="1" outlineLevel="4">
      <c r="A13" s="7" t="s">
        <v>22</v>
      </c>
      <c r="B13" s="16">
        <v>208</v>
      </c>
      <c r="C13" s="22" t="s">
        <v>40</v>
      </c>
      <c r="D13" s="4" t="s">
        <v>43</v>
      </c>
      <c r="E13" s="4" t="s">
        <v>3</v>
      </c>
      <c r="F13" s="56">
        <v>1799603.17</v>
      </c>
      <c r="G13" s="32">
        <v>1799603.17</v>
      </c>
      <c r="H13" s="46">
        <f t="shared" si="0"/>
        <v>100</v>
      </c>
    </row>
    <row r="14" spans="1:8" ht="51" outlineLevel="4">
      <c r="A14" s="7" t="s">
        <v>95</v>
      </c>
      <c r="B14" s="16">
        <v>208</v>
      </c>
      <c r="C14" s="22" t="s">
        <v>40</v>
      </c>
      <c r="D14" s="4" t="s">
        <v>43</v>
      </c>
      <c r="E14" s="4" t="s">
        <v>96</v>
      </c>
      <c r="F14" s="56">
        <v>59709.48</v>
      </c>
      <c r="G14" s="32">
        <v>59709.48</v>
      </c>
      <c r="H14" s="46">
        <f t="shared" si="0"/>
        <v>100</v>
      </c>
    </row>
    <row r="15" spans="1:8" ht="54" customHeight="1" outlineLevel="4">
      <c r="A15" s="7" t="s">
        <v>23</v>
      </c>
      <c r="B15" s="19">
        <v>208</v>
      </c>
      <c r="C15" s="22" t="s">
        <v>40</v>
      </c>
      <c r="D15" s="4" t="s">
        <v>43</v>
      </c>
      <c r="E15" s="4" t="s">
        <v>4</v>
      </c>
      <c r="F15" s="56">
        <v>558119.92</v>
      </c>
      <c r="G15" s="32">
        <v>558119.92</v>
      </c>
      <c r="H15" s="46">
        <f t="shared" si="0"/>
        <v>100</v>
      </c>
    </row>
    <row r="16" spans="1:8" ht="39.75" customHeight="1" outlineLevel="4">
      <c r="A16" s="7" t="s">
        <v>44</v>
      </c>
      <c r="B16" s="16">
        <v>208</v>
      </c>
      <c r="C16" s="22" t="s">
        <v>40</v>
      </c>
      <c r="D16" s="4" t="s">
        <v>43</v>
      </c>
      <c r="E16" s="4" t="s">
        <v>35</v>
      </c>
      <c r="F16" s="56">
        <v>126264</v>
      </c>
      <c r="G16" s="32">
        <v>121358.13</v>
      </c>
      <c r="H16" s="46">
        <f t="shared" si="0"/>
        <v>96.11459323322563</v>
      </c>
    </row>
    <row r="17" spans="1:8" ht="41.25" customHeight="1" outlineLevel="4">
      <c r="A17" s="7" t="s">
        <v>25</v>
      </c>
      <c r="B17" s="19">
        <v>208</v>
      </c>
      <c r="C17" s="22" t="s">
        <v>40</v>
      </c>
      <c r="D17" s="4" t="s">
        <v>43</v>
      </c>
      <c r="E17" s="4" t="s">
        <v>5</v>
      </c>
      <c r="F17" s="56">
        <v>415594.12</v>
      </c>
      <c r="G17" s="32">
        <v>387769.89</v>
      </c>
      <c r="H17" s="46">
        <f t="shared" si="0"/>
        <v>93.3049509940131</v>
      </c>
    </row>
    <row r="18" spans="1:8" ht="25.5" outlineLevel="4">
      <c r="A18" s="7" t="s">
        <v>45</v>
      </c>
      <c r="B18" s="19">
        <v>208</v>
      </c>
      <c r="C18" s="22" t="s">
        <v>40</v>
      </c>
      <c r="D18" s="4" t="s">
        <v>46</v>
      </c>
      <c r="E18" s="4" t="s">
        <v>1</v>
      </c>
      <c r="F18" s="56">
        <f>F19</f>
        <v>26454.83</v>
      </c>
      <c r="G18" s="32">
        <f>G19</f>
        <v>26454.83</v>
      </c>
      <c r="H18" s="46">
        <f t="shared" si="0"/>
        <v>100</v>
      </c>
    </row>
    <row r="19" spans="1:8" ht="28.5" customHeight="1" outlineLevel="4">
      <c r="A19" s="7" t="s">
        <v>45</v>
      </c>
      <c r="B19" s="16">
        <v>208</v>
      </c>
      <c r="C19" s="22" t="s">
        <v>40</v>
      </c>
      <c r="D19" s="4" t="s">
        <v>46</v>
      </c>
      <c r="E19" s="4" t="s">
        <v>36</v>
      </c>
      <c r="F19" s="56">
        <f>F20+F21+F22</f>
        <v>26454.83</v>
      </c>
      <c r="G19" s="32">
        <f>G20+G21+G22</f>
        <v>26454.83</v>
      </c>
      <c r="H19" s="46">
        <f t="shared" si="0"/>
        <v>100</v>
      </c>
    </row>
    <row r="20" spans="1:8" ht="29.25" customHeight="1" outlineLevel="4">
      <c r="A20" s="7" t="s">
        <v>33</v>
      </c>
      <c r="B20" s="19">
        <v>208</v>
      </c>
      <c r="C20" s="22" t="s">
        <v>40</v>
      </c>
      <c r="D20" s="4" t="s">
        <v>46</v>
      </c>
      <c r="E20" s="4" t="s">
        <v>13</v>
      </c>
      <c r="F20" s="56">
        <v>25582</v>
      </c>
      <c r="G20" s="32">
        <v>25582</v>
      </c>
      <c r="H20" s="46">
        <f t="shared" si="0"/>
        <v>100</v>
      </c>
    </row>
    <row r="21" spans="1:8" ht="15" customHeight="1" outlineLevel="4">
      <c r="A21" s="7" t="s">
        <v>37</v>
      </c>
      <c r="B21" s="16">
        <v>208</v>
      </c>
      <c r="C21" s="22" t="s">
        <v>40</v>
      </c>
      <c r="D21" s="4" t="s">
        <v>46</v>
      </c>
      <c r="E21" s="4" t="s">
        <v>6</v>
      </c>
      <c r="F21" s="56">
        <v>553</v>
      </c>
      <c r="G21" s="32">
        <v>553</v>
      </c>
      <c r="H21" s="46">
        <f t="shared" si="0"/>
        <v>100</v>
      </c>
    </row>
    <row r="22" spans="1:8" ht="15" customHeight="1" outlineLevel="4">
      <c r="A22" s="7" t="s">
        <v>26</v>
      </c>
      <c r="B22" s="19">
        <v>208</v>
      </c>
      <c r="C22" s="22" t="s">
        <v>40</v>
      </c>
      <c r="D22" s="4" t="s">
        <v>46</v>
      </c>
      <c r="E22" s="4" t="s">
        <v>7</v>
      </c>
      <c r="F22" s="56">
        <v>319.83</v>
      </c>
      <c r="G22" s="32">
        <v>319.83</v>
      </c>
      <c r="H22" s="46">
        <f t="shared" si="0"/>
        <v>100</v>
      </c>
    </row>
    <row r="23" spans="1:8" ht="55.5" customHeight="1" outlineLevel="2">
      <c r="A23" s="10" t="s">
        <v>27</v>
      </c>
      <c r="B23" s="16">
        <v>208</v>
      </c>
      <c r="C23" s="21" t="s">
        <v>47</v>
      </c>
      <c r="D23" s="18" t="s">
        <v>0</v>
      </c>
      <c r="E23" s="18" t="s">
        <v>1</v>
      </c>
      <c r="F23" s="54">
        <f>F24</f>
        <v>18100</v>
      </c>
      <c r="G23" s="31">
        <f>G24</f>
        <v>18100</v>
      </c>
      <c r="H23" s="46">
        <f t="shared" si="0"/>
        <v>100</v>
      </c>
    </row>
    <row r="24" spans="1:8" ht="78" customHeight="1" outlineLevel="3">
      <c r="A24" s="7" t="s">
        <v>98</v>
      </c>
      <c r="B24" s="19">
        <v>208</v>
      </c>
      <c r="C24" s="22" t="s">
        <v>47</v>
      </c>
      <c r="D24" s="4" t="s">
        <v>48</v>
      </c>
      <c r="E24" s="4" t="s">
        <v>1</v>
      </c>
      <c r="F24" s="56">
        <f>F25</f>
        <v>18100</v>
      </c>
      <c r="G24" s="32">
        <f>G25</f>
        <v>18100</v>
      </c>
      <c r="H24" s="46">
        <f t="shared" si="0"/>
        <v>100</v>
      </c>
    </row>
    <row r="25" spans="1:8" ht="15" customHeight="1" outlineLevel="4">
      <c r="A25" s="7" t="s">
        <v>28</v>
      </c>
      <c r="B25" s="16">
        <v>208</v>
      </c>
      <c r="C25" s="22" t="s">
        <v>47</v>
      </c>
      <c r="D25" s="4" t="s">
        <v>48</v>
      </c>
      <c r="E25" s="4" t="s">
        <v>8</v>
      </c>
      <c r="F25" s="56">
        <v>18100</v>
      </c>
      <c r="G25" s="32">
        <v>18100</v>
      </c>
      <c r="H25" s="46">
        <f t="shared" si="0"/>
        <v>100</v>
      </c>
    </row>
    <row r="26" spans="1:8" ht="25.5" outlineLevel="4">
      <c r="A26" s="10" t="s">
        <v>132</v>
      </c>
      <c r="B26" s="16">
        <v>208</v>
      </c>
      <c r="C26" s="21" t="s">
        <v>133</v>
      </c>
      <c r="D26" s="18" t="s">
        <v>0</v>
      </c>
      <c r="E26" s="18" t="s">
        <v>1</v>
      </c>
      <c r="F26" s="54">
        <f>F27</f>
        <v>60742</v>
      </c>
      <c r="G26" s="31">
        <f>G27</f>
        <v>60742</v>
      </c>
      <c r="H26" s="46">
        <f t="shared" si="0"/>
        <v>100</v>
      </c>
    </row>
    <row r="27" spans="1:8" ht="31.5" customHeight="1" outlineLevel="4">
      <c r="A27" s="7" t="s">
        <v>134</v>
      </c>
      <c r="B27" s="16">
        <v>208</v>
      </c>
      <c r="C27" s="22" t="s">
        <v>133</v>
      </c>
      <c r="D27" s="4" t="s">
        <v>135</v>
      </c>
      <c r="E27" s="4" t="s">
        <v>1</v>
      </c>
      <c r="F27" s="56">
        <f>F28</f>
        <v>60742</v>
      </c>
      <c r="G27" s="32">
        <f>G28</f>
        <v>60742</v>
      </c>
      <c r="H27" s="46">
        <f t="shared" si="0"/>
        <v>100</v>
      </c>
    </row>
    <row r="28" spans="1:8" ht="15" customHeight="1" outlineLevel="4">
      <c r="A28" s="7" t="s">
        <v>128</v>
      </c>
      <c r="B28" s="16">
        <v>208</v>
      </c>
      <c r="C28" s="22" t="s">
        <v>133</v>
      </c>
      <c r="D28" s="4" t="s">
        <v>135</v>
      </c>
      <c r="E28" s="4" t="s">
        <v>129</v>
      </c>
      <c r="F28" s="56">
        <f>F29</f>
        <v>60742</v>
      </c>
      <c r="G28" s="32">
        <f>G29</f>
        <v>60742</v>
      </c>
      <c r="H28" s="46">
        <f t="shared" si="0"/>
        <v>100</v>
      </c>
    </row>
    <row r="29" spans="1:8" ht="15" customHeight="1" outlineLevel="4">
      <c r="A29" s="7" t="s">
        <v>136</v>
      </c>
      <c r="B29" s="16">
        <v>208</v>
      </c>
      <c r="C29" s="22" t="s">
        <v>133</v>
      </c>
      <c r="D29" s="4" t="s">
        <v>135</v>
      </c>
      <c r="E29" s="4" t="s">
        <v>137</v>
      </c>
      <c r="F29" s="56">
        <v>60742</v>
      </c>
      <c r="G29" s="32">
        <v>60742</v>
      </c>
      <c r="H29" s="46">
        <f t="shared" si="0"/>
        <v>100</v>
      </c>
    </row>
    <row r="30" spans="1:8" ht="26.25" customHeight="1" outlineLevel="4">
      <c r="A30" s="10" t="s">
        <v>29</v>
      </c>
      <c r="B30" s="16">
        <v>208</v>
      </c>
      <c r="C30" s="21" t="s">
        <v>49</v>
      </c>
      <c r="D30" s="18" t="s">
        <v>0</v>
      </c>
      <c r="E30" s="18" t="s">
        <v>1</v>
      </c>
      <c r="F30" s="54">
        <f>F31+F34+F36+F38</f>
        <v>444816.56</v>
      </c>
      <c r="G30" s="31">
        <f>G31+G34+G36+G38</f>
        <v>404283.43</v>
      </c>
      <c r="H30" s="46">
        <f t="shared" si="0"/>
        <v>90.88767513511638</v>
      </c>
    </row>
    <row r="31" spans="1:8" ht="26.25" customHeight="1" outlineLevel="4">
      <c r="A31" s="7" t="s">
        <v>50</v>
      </c>
      <c r="B31" s="19">
        <v>208</v>
      </c>
      <c r="C31" s="22" t="s">
        <v>49</v>
      </c>
      <c r="D31" s="9" t="s">
        <v>51</v>
      </c>
      <c r="E31" s="9" t="s">
        <v>1</v>
      </c>
      <c r="F31" s="53">
        <f>F32</f>
        <v>5000</v>
      </c>
      <c r="G31" s="32">
        <f>G32</f>
        <v>5000</v>
      </c>
      <c r="H31" s="46">
        <f t="shared" si="0"/>
        <v>100</v>
      </c>
    </row>
    <row r="32" spans="1:8" ht="26.25" customHeight="1" outlineLevel="4">
      <c r="A32" s="7" t="s">
        <v>45</v>
      </c>
      <c r="B32" s="16">
        <v>208</v>
      </c>
      <c r="C32" s="22" t="s">
        <v>49</v>
      </c>
      <c r="D32" s="9" t="s">
        <v>51</v>
      </c>
      <c r="E32" s="9" t="s">
        <v>36</v>
      </c>
      <c r="F32" s="53">
        <f>F33</f>
        <v>5000</v>
      </c>
      <c r="G32" s="32">
        <f>G33</f>
        <v>5000</v>
      </c>
      <c r="H32" s="46">
        <f t="shared" si="0"/>
        <v>100</v>
      </c>
    </row>
    <row r="33" spans="1:8" ht="20.25" customHeight="1" outlineLevel="4">
      <c r="A33" s="7" t="s">
        <v>26</v>
      </c>
      <c r="B33" s="19">
        <v>208</v>
      </c>
      <c r="C33" s="22" t="s">
        <v>49</v>
      </c>
      <c r="D33" s="9" t="s">
        <v>51</v>
      </c>
      <c r="E33" s="9" t="s">
        <v>7</v>
      </c>
      <c r="F33" s="53">
        <v>5000</v>
      </c>
      <c r="G33" s="32">
        <v>5000</v>
      </c>
      <c r="H33" s="46">
        <f t="shared" si="0"/>
        <v>100</v>
      </c>
    </row>
    <row r="34" spans="1:8" ht="63.75" customHeight="1" outlineLevel="4">
      <c r="A34" s="7" t="s">
        <v>52</v>
      </c>
      <c r="B34" s="16">
        <v>208</v>
      </c>
      <c r="C34" s="22" t="s">
        <v>49</v>
      </c>
      <c r="D34" s="4" t="s">
        <v>53</v>
      </c>
      <c r="E34" s="4" t="s">
        <v>1</v>
      </c>
      <c r="F34" s="56">
        <f>F35</f>
        <v>15772</v>
      </c>
      <c r="G34" s="32">
        <f>G35</f>
        <v>15772</v>
      </c>
      <c r="H34" s="46">
        <f t="shared" si="0"/>
        <v>100</v>
      </c>
    </row>
    <row r="35" spans="1:8" ht="15" customHeight="1" outlineLevel="4">
      <c r="A35" s="7" t="s">
        <v>28</v>
      </c>
      <c r="B35" s="19">
        <v>208</v>
      </c>
      <c r="C35" s="22" t="s">
        <v>49</v>
      </c>
      <c r="D35" s="4" t="s">
        <v>53</v>
      </c>
      <c r="E35" s="4" t="s">
        <v>8</v>
      </c>
      <c r="F35" s="56">
        <v>15772</v>
      </c>
      <c r="G35" s="32">
        <v>15772</v>
      </c>
      <c r="H35" s="46">
        <f t="shared" si="0"/>
        <v>100</v>
      </c>
    </row>
    <row r="36" spans="1:8" ht="38.25" outlineLevel="4">
      <c r="A36" s="7" t="s">
        <v>113</v>
      </c>
      <c r="B36" s="19">
        <v>208</v>
      </c>
      <c r="C36" s="22" t="s">
        <v>49</v>
      </c>
      <c r="D36" s="4" t="s">
        <v>114</v>
      </c>
      <c r="E36" s="4" t="s">
        <v>1</v>
      </c>
      <c r="F36" s="56">
        <f>F37</f>
        <v>72000</v>
      </c>
      <c r="G36" s="32">
        <f>G37</f>
        <v>72000</v>
      </c>
      <c r="H36" s="46">
        <f t="shared" si="0"/>
        <v>100</v>
      </c>
    </row>
    <row r="37" spans="1:8" ht="38.25" outlineLevel="4">
      <c r="A37" s="7" t="s">
        <v>25</v>
      </c>
      <c r="B37" s="19">
        <v>208</v>
      </c>
      <c r="C37" s="22" t="s">
        <v>49</v>
      </c>
      <c r="D37" s="4" t="s">
        <v>114</v>
      </c>
      <c r="E37" s="4" t="s">
        <v>5</v>
      </c>
      <c r="F37" s="56">
        <v>72000</v>
      </c>
      <c r="G37" s="32">
        <v>72000</v>
      </c>
      <c r="H37" s="46">
        <f t="shared" si="0"/>
        <v>100</v>
      </c>
    </row>
    <row r="38" spans="1:8" ht="51" outlineLevel="4">
      <c r="A38" s="7" t="s">
        <v>115</v>
      </c>
      <c r="B38" s="19">
        <v>208</v>
      </c>
      <c r="C38" s="22" t="s">
        <v>49</v>
      </c>
      <c r="D38" s="4" t="s">
        <v>116</v>
      </c>
      <c r="E38" s="4" t="s">
        <v>1</v>
      </c>
      <c r="F38" s="56">
        <f>F39+F40</f>
        <v>352044.56</v>
      </c>
      <c r="G38" s="32">
        <f>G39+G40</f>
        <v>311511.43</v>
      </c>
      <c r="H38" s="46">
        <f t="shared" si="0"/>
        <v>88.48636377167708</v>
      </c>
    </row>
    <row r="39" spans="1:8" ht="38.25" outlineLevel="4">
      <c r="A39" s="7" t="s">
        <v>25</v>
      </c>
      <c r="B39" s="19">
        <v>208</v>
      </c>
      <c r="C39" s="22" t="s">
        <v>49</v>
      </c>
      <c r="D39" s="4" t="s">
        <v>116</v>
      </c>
      <c r="E39" s="4" t="s">
        <v>5</v>
      </c>
      <c r="F39" s="56">
        <v>126830.74</v>
      </c>
      <c r="G39" s="32">
        <v>126830.74</v>
      </c>
      <c r="H39" s="46">
        <f t="shared" si="0"/>
        <v>100</v>
      </c>
    </row>
    <row r="40" spans="1:8" ht="12.75" outlineLevel="4">
      <c r="A40" s="7" t="s">
        <v>126</v>
      </c>
      <c r="B40" s="19">
        <v>208</v>
      </c>
      <c r="C40" s="22" t="s">
        <v>49</v>
      </c>
      <c r="D40" s="4" t="s">
        <v>116</v>
      </c>
      <c r="E40" s="4" t="s">
        <v>127</v>
      </c>
      <c r="F40" s="56">
        <v>225213.82</v>
      </c>
      <c r="G40" s="32">
        <v>184680.69</v>
      </c>
      <c r="H40" s="46">
        <f t="shared" si="0"/>
        <v>82.00237889486533</v>
      </c>
    </row>
    <row r="41" spans="1:8" ht="15" customHeight="1" outlineLevel="1">
      <c r="A41" s="19" t="s">
        <v>9</v>
      </c>
      <c r="B41" s="16">
        <v>208</v>
      </c>
      <c r="C41" s="17" t="s">
        <v>54</v>
      </c>
      <c r="D41" s="18" t="s">
        <v>0</v>
      </c>
      <c r="E41" s="18" t="s">
        <v>1</v>
      </c>
      <c r="F41" s="54">
        <f>F42</f>
        <v>227338.49</v>
      </c>
      <c r="G41" s="31">
        <f>G42</f>
        <v>227338.49</v>
      </c>
      <c r="H41" s="46">
        <f t="shared" si="0"/>
        <v>100</v>
      </c>
    </row>
    <row r="42" spans="1:8" ht="30" customHeight="1" outlineLevel="2">
      <c r="A42" s="10" t="s">
        <v>30</v>
      </c>
      <c r="B42" s="19">
        <v>208</v>
      </c>
      <c r="C42" s="21" t="s">
        <v>55</v>
      </c>
      <c r="D42" s="18" t="s">
        <v>0</v>
      </c>
      <c r="E42" s="18" t="s">
        <v>1</v>
      </c>
      <c r="F42" s="54">
        <f>F43</f>
        <v>227338.49</v>
      </c>
      <c r="G42" s="31">
        <f>G43</f>
        <v>227338.49</v>
      </c>
      <c r="H42" s="46">
        <f t="shared" si="0"/>
        <v>100</v>
      </c>
    </row>
    <row r="43" spans="1:8" ht="65.25" customHeight="1" outlineLevel="3">
      <c r="A43" s="7" t="s">
        <v>31</v>
      </c>
      <c r="B43" s="16">
        <v>208</v>
      </c>
      <c r="C43" s="22" t="s">
        <v>55</v>
      </c>
      <c r="D43" s="4" t="s">
        <v>56</v>
      </c>
      <c r="E43" s="4" t="s">
        <v>1</v>
      </c>
      <c r="F43" s="56">
        <f>F44+F45+F46+F47</f>
        <v>227338.49</v>
      </c>
      <c r="G43" s="32">
        <f>G44+G45+G46+G47</f>
        <v>227338.49</v>
      </c>
      <c r="H43" s="46">
        <f t="shared" si="0"/>
        <v>100</v>
      </c>
    </row>
    <row r="44" spans="1:8" ht="31.5" customHeight="1" outlineLevel="4">
      <c r="A44" s="7" t="s">
        <v>22</v>
      </c>
      <c r="B44" s="19">
        <v>208</v>
      </c>
      <c r="C44" s="22" t="s">
        <v>55</v>
      </c>
      <c r="D44" s="4" t="s">
        <v>56</v>
      </c>
      <c r="E44" s="4" t="s">
        <v>3</v>
      </c>
      <c r="F44" s="56">
        <v>153504</v>
      </c>
      <c r="G44" s="32">
        <v>153504</v>
      </c>
      <c r="H44" s="46">
        <f t="shared" si="0"/>
        <v>100</v>
      </c>
    </row>
    <row r="45" spans="1:8" ht="66" customHeight="1" outlineLevel="4">
      <c r="A45" s="7" t="s">
        <v>23</v>
      </c>
      <c r="B45" s="16">
        <v>208</v>
      </c>
      <c r="C45" s="22" t="s">
        <v>55</v>
      </c>
      <c r="D45" s="4" t="s">
        <v>56</v>
      </c>
      <c r="E45" s="4" t="s">
        <v>4</v>
      </c>
      <c r="F45" s="56">
        <v>45563.26</v>
      </c>
      <c r="G45" s="32">
        <v>45563.26</v>
      </c>
      <c r="H45" s="46">
        <f t="shared" si="0"/>
        <v>100</v>
      </c>
    </row>
    <row r="46" spans="1:8" ht="42.75" customHeight="1" outlineLevel="4">
      <c r="A46" s="7" t="s">
        <v>44</v>
      </c>
      <c r="B46" s="19">
        <v>208</v>
      </c>
      <c r="C46" s="22" t="s">
        <v>55</v>
      </c>
      <c r="D46" s="4" t="s">
        <v>56</v>
      </c>
      <c r="E46" s="4" t="s">
        <v>35</v>
      </c>
      <c r="F46" s="56">
        <v>3515.36</v>
      </c>
      <c r="G46" s="32">
        <v>3515.36</v>
      </c>
      <c r="H46" s="46">
        <f t="shared" si="0"/>
        <v>100</v>
      </c>
    </row>
    <row r="47" spans="1:8" ht="43.5" customHeight="1" outlineLevel="4">
      <c r="A47" s="7" t="s">
        <v>25</v>
      </c>
      <c r="B47" s="16">
        <v>208</v>
      </c>
      <c r="C47" s="22" t="s">
        <v>55</v>
      </c>
      <c r="D47" s="4" t="s">
        <v>56</v>
      </c>
      <c r="E47" s="4" t="s">
        <v>5</v>
      </c>
      <c r="F47" s="56">
        <v>24755.87</v>
      </c>
      <c r="G47" s="32">
        <v>24755.87</v>
      </c>
      <c r="H47" s="46">
        <f t="shared" si="0"/>
        <v>100</v>
      </c>
    </row>
    <row r="48" spans="1:8" ht="43.5" customHeight="1" outlineLevel="1">
      <c r="A48" s="19" t="s">
        <v>57</v>
      </c>
      <c r="B48" s="19">
        <v>208</v>
      </c>
      <c r="C48" s="17" t="s">
        <v>58</v>
      </c>
      <c r="D48" s="18" t="s">
        <v>0</v>
      </c>
      <c r="E48" s="18" t="s">
        <v>1</v>
      </c>
      <c r="F48" s="54">
        <f>F49</f>
        <v>13200</v>
      </c>
      <c r="G48" s="31">
        <f>G49</f>
        <v>13200</v>
      </c>
      <c r="H48" s="46">
        <f t="shared" si="0"/>
        <v>100</v>
      </c>
    </row>
    <row r="49" spans="1:8" ht="21" customHeight="1" outlineLevel="3">
      <c r="A49" s="10" t="s">
        <v>99</v>
      </c>
      <c r="B49" s="19">
        <v>208</v>
      </c>
      <c r="C49" s="21" t="s">
        <v>60</v>
      </c>
      <c r="D49" s="18" t="s">
        <v>0</v>
      </c>
      <c r="E49" s="20" t="s">
        <v>1</v>
      </c>
      <c r="F49" s="55">
        <f>F50</f>
        <v>13200</v>
      </c>
      <c r="G49" s="31">
        <f>G51</f>
        <v>13200</v>
      </c>
      <c r="H49" s="46">
        <f t="shared" si="0"/>
        <v>100</v>
      </c>
    </row>
    <row r="50" spans="1:8" ht="26.25" customHeight="1" outlineLevel="3">
      <c r="A50" s="7" t="s">
        <v>59</v>
      </c>
      <c r="B50" s="16">
        <v>208</v>
      </c>
      <c r="C50" s="22" t="s">
        <v>60</v>
      </c>
      <c r="D50" s="9" t="s">
        <v>61</v>
      </c>
      <c r="E50" s="9" t="s">
        <v>1</v>
      </c>
      <c r="F50" s="53">
        <f>F51</f>
        <v>13200</v>
      </c>
      <c r="G50" s="32">
        <f>G51</f>
        <v>13200</v>
      </c>
      <c r="H50" s="46">
        <f t="shared" si="0"/>
        <v>100</v>
      </c>
    </row>
    <row r="51" spans="1:8" ht="45" customHeight="1" outlineLevel="4">
      <c r="A51" s="7" t="s">
        <v>25</v>
      </c>
      <c r="B51" s="19">
        <v>208</v>
      </c>
      <c r="C51" s="22" t="s">
        <v>60</v>
      </c>
      <c r="D51" s="4" t="s">
        <v>61</v>
      </c>
      <c r="E51" s="4" t="s">
        <v>5</v>
      </c>
      <c r="F51" s="56">
        <v>13200</v>
      </c>
      <c r="G51" s="32">
        <v>13200</v>
      </c>
      <c r="H51" s="46">
        <f t="shared" si="0"/>
        <v>100</v>
      </c>
    </row>
    <row r="52" spans="1:8" ht="15" customHeight="1" outlineLevel="1">
      <c r="A52" s="19" t="s">
        <v>10</v>
      </c>
      <c r="B52" s="16">
        <v>208</v>
      </c>
      <c r="C52" s="17" t="s">
        <v>62</v>
      </c>
      <c r="D52" s="18" t="s">
        <v>0</v>
      </c>
      <c r="E52" s="18" t="s">
        <v>1</v>
      </c>
      <c r="F52" s="54">
        <f>F53</f>
        <v>3996180.5100000002</v>
      </c>
      <c r="G52" s="31">
        <f>G53</f>
        <v>3996180.5100000002</v>
      </c>
      <c r="H52" s="46">
        <f t="shared" si="0"/>
        <v>100</v>
      </c>
    </row>
    <row r="53" spans="1:8" ht="25.5" outlineLevel="2">
      <c r="A53" s="10" t="s">
        <v>32</v>
      </c>
      <c r="B53" s="19">
        <v>208</v>
      </c>
      <c r="C53" s="21" t="s">
        <v>63</v>
      </c>
      <c r="D53" s="18" t="s">
        <v>0</v>
      </c>
      <c r="E53" s="18" t="s">
        <v>1</v>
      </c>
      <c r="F53" s="54">
        <f>F58+F60</f>
        <v>3996180.5100000002</v>
      </c>
      <c r="G53" s="31">
        <f>G58+G60</f>
        <v>3996180.5100000002</v>
      </c>
      <c r="H53" s="46">
        <f t="shared" si="0"/>
        <v>100</v>
      </c>
    </row>
    <row r="54" spans="1:8" ht="51.75" customHeight="1" hidden="1" outlineLevel="2">
      <c r="A54" s="7" t="s">
        <v>64</v>
      </c>
      <c r="B54" s="16">
        <v>208</v>
      </c>
      <c r="C54" s="22" t="s">
        <v>63</v>
      </c>
      <c r="D54" s="4" t="s">
        <v>65</v>
      </c>
      <c r="E54" s="4" t="s">
        <v>1</v>
      </c>
      <c r="F54" s="56"/>
      <c r="G54" s="31">
        <f>G55</f>
        <v>0</v>
      </c>
      <c r="H54" s="46" t="e">
        <f t="shared" si="0"/>
        <v>#DIV/0!</v>
      </c>
    </row>
    <row r="55" spans="1:8" ht="42" customHeight="1" hidden="1" outlineLevel="2">
      <c r="A55" s="7" t="s">
        <v>25</v>
      </c>
      <c r="B55" s="19">
        <v>208</v>
      </c>
      <c r="C55" s="22" t="s">
        <v>63</v>
      </c>
      <c r="D55" s="4" t="s">
        <v>65</v>
      </c>
      <c r="E55" s="4" t="s">
        <v>5</v>
      </c>
      <c r="F55" s="56"/>
      <c r="G55" s="32">
        <v>0</v>
      </c>
      <c r="H55" s="46" t="e">
        <f t="shared" si="0"/>
        <v>#DIV/0!</v>
      </c>
    </row>
    <row r="56" spans="1:8" ht="39.75" customHeight="1" hidden="1" outlineLevel="2">
      <c r="A56" s="7" t="s">
        <v>67</v>
      </c>
      <c r="B56" s="16">
        <v>208</v>
      </c>
      <c r="C56" s="22" t="s">
        <v>63</v>
      </c>
      <c r="D56" s="4" t="s">
        <v>68</v>
      </c>
      <c r="E56" s="4" t="s">
        <v>1</v>
      </c>
      <c r="F56" s="56"/>
      <c r="G56" s="32"/>
      <c r="H56" s="46" t="e">
        <f t="shared" si="0"/>
        <v>#DIV/0!</v>
      </c>
    </row>
    <row r="57" spans="1:8" ht="75.75" customHeight="1" hidden="1" outlineLevel="2">
      <c r="A57" s="7" t="s">
        <v>25</v>
      </c>
      <c r="B57" s="19">
        <v>208</v>
      </c>
      <c r="C57" s="22" t="s">
        <v>63</v>
      </c>
      <c r="D57" s="4" t="s">
        <v>68</v>
      </c>
      <c r="E57" s="4" t="s">
        <v>5</v>
      </c>
      <c r="F57" s="56"/>
      <c r="G57" s="32"/>
      <c r="H57" s="46" t="e">
        <f t="shared" si="0"/>
        <v>#DIV/0!</v>
      </c>
    </row>
    <row r="58" spans="1:8" ht="76.5" outlineLevel="3">
      <c r="A58" s="7" t="s">
        <v>118</v>
      </c>
      <c r="B58" s="16">
        <v>208</v>
      </c>
      <c r="C58" s="22" t="s">
        <v>63</v>
      </c>
      <c r="D58" s="4" t="s">
        <v>66</v>
      </c>
      <c r="E58" s="4" t="s">
        <v>1</v>
      </c>
      <c r="F58" s="56">
        <f>F59</f>
        <v>1025394.04</v>
      </c>
      <c r="G58" s="32">
        <f>G59</f>
        <v>1025394.04</v>
      </c>
      <c r="H58" s="46">
        <f t="shared" si="0"/>
        <v>100</v>
      </c>
    </row>
    <row r="59" spans="1:8" ht="45" customHeight="1" outlineLevel="4">
      <c r="A59" s="7" t="s">
        <v>25</v>
      </c>
      <c r="B59" s="19">
        <v>208</v>
      </c>
      <c r="C59" s="22" t="s">
        <v>63</v>
      </c>
      <c r="D59" s="4" t="s">
        <v>66</v>
      </c>
      <c r="E59" s="38" t="s">
        <v>5</v>
      </c>
      <c r="F59" s="57">
        <v>1025394.04</v>
      </c>
      <c r="G59" s="32">
        <v>1025394.04</v>
      </c>
      <c r="H59" s="46">
        <f t="shared" si="0"/>
        <v>100</v>
      </c>
    </row>
    <row r="60" spans="1:8" ht="45" customHeight="1" outlineLevel="4">
      <c r="A60" s="7" t="s">
        <v>67</v>
      </c>
      <c r="B60" s="22" t="s">
        <v>117</v>
      </c>
      <c r="C60" s="26" t="s">
        <v>63</v>
      </c>
      <c r="D60" s="27" t="s">
        <v>68</v>
      </c>
      <c r="E60" s="41" t="s">
        <v>1</v>
      </c>
      <c r="F60" s="58">
        <f>F61</f>
        <v>2970786.47</v>
      </c>
      <c r="G60" s="33">
        <f>G61</f>
        <v>2970786.47</v>
      </c>
      <c r="H60" s="46">
        <f t="shared" si="0"/>
        <v>100</v>
      </c>
    </row>
    <row r="61" spans="1:8" ht="45" customHeight="1" outlineLevel="4">
      <c r="A61" s="7" t="s">
        <v>25</v>
      </c>
      <c r="B61" s="22" t="s">
        <v>117</v>
      </c>
      <c r="C61" s="26" t="s">
        <v>63</v>
      </c>
      <c r="D61" s="27" t="s">
        <v>68</v>
      </c>
      <c r="E61" s="41" t="s">
        <v>5</v>
      </c>
      <c r="F61" s="58">
        <v>2970786.47</v>
      </c>
      <c r="G61" s="33">
        <v>2970786.47</v>
      </c>
      <c r="H61" s="46">
        <f t="shared" si="0"/>
        <v>100</v>
      </c>
    </row>
    <row r="62" spans="1:8" ht="30" customHeight="1" outlineLevel="1">
      <c r="A62" s="19" t="s">
        <v>11</v>
      </c>
      <c r="B62" s="16">
        <v>208</v>
      </c>
      <c r="C62" s="17" t="s">
        <v>69</v>
      </c>
      <c r="D62" s="18" t="s">
        <v>0</v>
      </c>
      <c r="E62" s="18" t="s">
        <v>1</v>
      </c>
      <c r="F62" s="54">
        <f>F63+F71+F81</f>
        <v>11650391.530000001</v>
      </c>
      <c r="G62" s="31">
        <f>G63+G71+G81</f>
        <v>9792763.21</v>
      </c>
      <c r="H62" s="46">
        <f t="shared" si="0"/>
        <v>84.0552283996931</v>
      </c>
    </row>
    <row r="63" spans="1:8" ht="15" customHeight="1" outlineLevel="2">
      <c r="A63" s="10" t="s">
        <v>12</v>
      </c>
      <c r="B63" s="19">
        <v>208</v>
      </c>
      <c r="C63" s="21" t="s">
        <v>70</v>
      </c>
      <c r="D63" s="18" t="s">
        <v>0</v>
      </c>
      <c r="E63" s="18" t="s">
        <v>1</v>
      </c>
      <c r="F63" s="54">
        <f>F64+F69+F66</f>
        <v>85877.49</v>
      </c>
      <c r="G63" s="31">
        <f>G64+G69+G66</f>
        <v>85877.49</v>
      </c>
      <c r="H63" s="46">
        <f t="shared" si="0"/>
        <v>100</v>
      </c>
    </row>
    <row r="64" spans="1:8" ht="127.5" outlineLevel="3">
      <c r="A64" s="7" t="s">
        <v>71</v>
      </c>
      <c r="B64" s="16">
        <v>208</v>
      </c>
      <c r="C64" s="22" t="s">
        <v>70</v>
      </c>
      <c r="D64" s="4" t="s">
        <v>72</v>
      </c>
      <c r="E64" s="4" t="s">
        <v>1</v>
      </c>
      <c r="F64" s="56">
        <f>F65</f>
        <v>57103.55</v>
      </c>
      <c r="G64" s="32">
        <f>G65</f>
        <v>57103.55</v>
      </c>
      <c r="H64" s="46">
        <f t="shared" si="0"/>
        <v>100</v>
      </c>
    </row>
    <row r="65" spans="1:8" ht="45" customHeight="1" outlineLevel="4">
      <c r="A65" s="7" t="s">
        <v>25</v>
      </c>
      <c r="B65" s="19">
        <v>208</v>
      </c>
      <c r="C65" s="22" t="s">
        <v>70</v>
      </c>
      <c r="D65" s="4" t="s">
        <v>72</v>
      </c>
      <c r="E65" s="4" t="s">
        <v>5</v>
      </c>
      <c r="F65" s="56">
        <v>57103.55</v>
      </c>
      <c r="G65" s="34">
        <v>57103.55</v>
      </c>
      <c r="H65" s="46">
        <f t="shared" si="0"/>
        <v>100</v>
      </c>
    </row>
    <row r="66" spans="1:8" ht="12.75" outlineLevel="4">
      <c r="A66" s="7" t="s">
        <v>128</v>
      </c>
      <c r="B66" s="19">
        <v>208</v>
      </c>
      <c r="C66" s="22" t="s">
        <v>70</v>
      </c>
      <c r="D66" s="4" t="s">
        <v>72</v>
      </c>
      <c r="E66" s="4" t="s">
        <v>129</v>
      </c>
      <c r="F66" s="56">
        <f>F67</f>
        <v>83.94</v>
      </c>
      <c r="G66" s="34">
        <f>G67</f>
        <v>83.94</v>
      </c>
      <c r="H66" s="46">
        <f t="shared" si="0"/>
        <v>100</v>
      </c>
    </row>
    <row r="67" spans="1:8" ht="25.5" outlineLevel="4">
      <c r="A67" s="7" t="s">
        <v>45</v>
      </c>
      <c r="B67" s="19">
        <v>208</v>
      </c>
      <c r="C67" s="22" t="s">
        <v>70</v>
      </c>
      <c r="D67" s="4" t="s">
        <v>72</v>
      </c>
      <c r="E67" s="4" t="s">
        <v>36</v>
      </c>
      <c r="F67" s="56">
        <f>F68</f>
        <v>83.94</v>
      </c>
      <c r="G67" s="34">
        <f>G68</f>
        <v>83.94</v>
      </c>
      <c r="H67" s="46">
        <f t="shared" si="0"/>
        <v>100</v>
      </c>
    </row>
    <row r="68" spans="1:8" ht="12.75" outlineLevel="4">
      <c r="A68" s="7" t="s">
        <v>26</v>
      </c>
      <c r="B68" s="19">
        <v>208</v>
      </c>
      <c r="C68" s="22" t="s">
        <v>74</v>
      </c>
      <c r="D68" s="4" t="s">
        <v>72</v>
      </c>
      <c r="E68" s="4" t="s">
        <v>7</v>
      </c>
      <c r="F68" s="56">
        <v>83.94</v>
      </c>
      <c r="G68" s="34">
        <v>83.94</v>
      </c>
      <c r="H68" s="46">
        <f t="shared" si="0"/>
        <v>100</v>
      </c>
    </row>
    <row r="69" spans="1:8" ht="30.75" customHeight="1" outlineLevel="3">
      <c r="A69" s="7" t="s">
        <v>45</v>
      </c>
      <c r="B69" s="16">
        <v>208</v>
      </c>
      <c r="C69" s="22" t="s">
        <v>70</v>
      </c>
      <c r="D69" s="4" t="s">
        <v>73</v>
      </c>
      <c r="E69" s="4" t="s">
        <v>36</v>
      </c>
      <c r="F69" s="56">
        <f>F70</f>
        <v>28690</v>
      </c>
      <c r="G69" s="34">
        <f>G70</f>
        <v>28690</v>
      </c>
      <c r="H69" s="46">
        <f t="shared" si="0"/>
        <v>100</v>
      </c>
    </row>
    <row r="70" spans="1:8" ht="30" customHeight="1" outlineLevel="4">
      <c r="A70" s="7" t="s">
        <v>33</v>
      </c>
      <c r="B70" s="19">
        <v>208</v>
      </c>
      <c r="C70" s="22" t="s">
        <v>70</v>
      </c>
      <c r="D70" s="4" t="s">
        <v>73</v>
      </c>
      <c r="E70" s="4" t="s">
        <v>13</v>
      </c>
      <c r="F70" s="56">
        <v>28690</v>
      </c>
      <c r="G70" s="34">
        <v>28690</v>
      </c>
      <c r="H70" s="46">
        <f t="shared" si="0"/>
        <v>100</v>
      </c>
    </row>
    <row r="71" spans="1:8" ht="15" customHeight="1" outlineLevel="2">
      <c r="A71" s="10" t="s">
        <v>14</v>
      </c>
      <c r="B71" s="16">
        <v>208</v>
      </c>
      <c r="C71" s="21" t="s">
        <v>74</v>
      </c>
      <c r="D71" s="18" t="s">
        <v>0</v>
      </c>
      <c r="E71" s="18" t="s">
        <v>1</v>
      </c>
      <c r="F71" s="54">
        <f>F72+F74+F77</f>
        <v>4180915.96</v>
      </c>
      <c r="G71" s="31">
        <f>G72+G74+G77</f>
        <v>4023694.9800000004</v>
      </c>
      <c r="H71" s="46">
        <f t="shared" si="0"/>
        <v>96.23955655879772</v>
      </c>
    </row>
    <row r="72" spans="1:8" ht="93" customHeight="1" outlineLevel="3">
      <c r="A72" s="7" t="s">
        <v>75</v>
      </c>
      <c r="B72" s="19">
        <v>208</v>
      </c>
      <c r="C72" s="22" t="s">
        <v>74</v>
      </c>
      <c r="D72" s="4" t="s">
        <v>76</v>
      </c>
      <c r="E72" s="4" t="s">
        <v>1</v>
      </c>
      <c r="F72" s="56">
        <f>F73</f>
        <v>3180643.27</v>
      </c>
      <c r="G72" s="32">
        <f>G73</f>
        <v>3178135.64</v>
      </c>
      <c r="H72" s="46">
        <f t="shared" si="0"/>
        <v>99.92115965900193</v>
      </c>
    </row>
    <row r="73" spans="1:8" ht="45" customHeight="1" outlineLevel="4">
      <c r="A73" s="7" t="s">
        <v>25</v>
      </c>
      <c r="B73" s="16">
        <v>208</v>
      </c>
      <c r="C73" s="22" t="s">
        <v>74</v>
      </c>
      <c r="D73" s="4" t="s">
        <v>76</v>
      </c>
      <c r="E73" s="4" t="s">
        <v>5</v>
      </c>
      <c r="F73" s="56">
        <v>3180643.27</v>
      </c>
      <c r="G73" s="32">
        <v>3178135.64</v>
      </c>
      <c r="H73" s="46">
        <f t="shared" si="0"/>
        <v>99.92115965900193</v>
      </c>
    </row>
    <row r="74" spans="1:8" ht="30" customHeight="1" outlineLevel="3">
      <c r="A74" s="7" t="s">
        <v>77</v>
      </c>
      <c r="B74" s="19">
        <v>208</v>
      </c>
      <c r="C74" s="22" t="s">
        <v>74</v>
      </c>
      <c r="D74" s="4" t="s">
        <v>78</v>
      </c>
      <c r="E74" s="4" t="s">
        <v>1</v>
      </c>
      <c r="F74" s="56">
        <f>F75+F76</f>
        <v>760766.57</v>
      </c>
      <c r="G74" s="32">
        <f>G75+G76</f>
        <v>606053.22</v>
      </c>
      <c r="H74" s="46">
        <f aca="true" t="shared" si="1" ref="H74:H105">G74/F74*100</f>
        <v>79.66349257433853</v>
      </c>
    </row>
    <row r="75" spans="1:8" ht="45" customHeight="1" outlineLevel="4">
      <c r="A75" s="7" t="s">
        <v>25</v>
      </c>
      <c r="B75" s="19">
        <v>208</v>
      </c>
      <c r="C75" s="22" t="s">
        <v>74</v>
      </c>
      <c r="D75" s="4" t="s">
        <v>78</v>
      </c>
      <c r="E75" s="4" t="s">
        <v>5</v>
      </c>
      <c r="F75" s="56">
        <v>680766.57</v>
      </c>
      <c r="G75" s="35">
        <v>534210.49</v>
      </c>
      <c r="H75" s="46">
        <f t="shared" si="1"/>
        <v>78.4719041065721</v>
      </c>
    </row>
    <row r="76" spans="1:8" ht="12.75" outlineLevel="4">
      <c r="A76" s="7" t="s">
        <v>130</v>
      </c>
      <c r="B76" s="19">
        <v>208</v>
      </c>
      <c r="C76" s="22" t="s">
        <v>74</v>
      </c>
      <c r="D76" s="4" t="s">
        <v>78</v>
      </c>
      <c r="E76" s="4" t="s">
        <v>127</v>
      </c>
      <c r="F76" s="56">
        <v>80000</v>
      </c>
      <c r="G76" s="35">
        <v>71842.73</v>
      </c>
      <c r="H76" s="46">
        <f t="shared" si="1"/>
        <v>89.8034125</v>
      </c>
    </row>
    <row r="77" spans="1:8" ht="27" customHeight="1" outlineLevel="4">
      <c r="A77" s="7" t="s">
        <v>45</v>
      </c>
      <c r="B77" s="16">
        <v>208</v>
      </c>
      <c r="C77" s="22" t="s">
        <v>74</v>
      </c>
      <c r="D77" s="4" t="s">
        <v>73</v>
      </c>
      <c r="E77" s="4" t="s">
        <v>36</v>
      </c>
      <c r="F77" s="56">
        <f>F78+F79+F80</f>
        <v>239506.12</v>
      </c>
      <c r="G77" s="34">
        <f>G78+G79+G80</f>
        <v>239506.12</v>
      </c>
      <c r="H77" s="46">
        <f t="shared" si="1"/>
        <v>100</v>
      </c>
    </row>
    <row r="78" spans="1:8" ht="30" customHeight="1" outlineLevel="4">
      <c r="A78" s="7" t="s">
        <v>33</v>
      </c>
      <c r="B78" s="19">
        <v>208</v>
      </c>
      <c r="C78" s="22" t="s">
        <v>74</v>
      </c>
      <c r="D78" s="4" t="s">
        <v>73</v>
      </c>
      <c r="E78" s="4" t="s">
        <v>13</v>
      </c>
      <c r="F78" s="56">
        <v>26712</v>
      </c>
      <c r="G78" s="34">
        <v>26712</v>
      </c>
      <c r="H78" s="46">
        <f t="shared" si="1"/>
        <v>100</v>
      </c>
    </row>
    <row r="79" spans="1:8" ht="14.25" customHeight="1" outlineLevel="4">
      <c r="A79" s="7" t="s">
        <v>37</v>
      </c>
      <c r="B79" s="16">
        <v>208</v>
      </c>
      <c r="C79" s="22" t="s">
        <v>74</v>
      </c>
      <c r="D79" s="4" t="s">
        <v>73</v>
      </c>
      <c r="E79" s="4" t="s">
        <v>6</v>
      </c>
      <c r="F79" s="56">
        <v>10854</v>
      </c>
      <c r="G79" s="32">
        <v>10854</v>
      </c>
      <c r="H79" s="46">
        <f t="shared" si="1"/>
        <v>100</v>
      </c>
    </row>
    <row r="80" spans="1:8" ht="14.25" customHeight="1" outlineLevel="4">
      <c r="A80" s="7" t="s">
        <v>119</v>
      </c>
      <c r="B80" s="16">
        <v>208</v>
      </c>
      <c r="C80" s="22" t="s">
        <v>74</v>
      </c>
      <c r="D80" s="4" t="s">
        <v>73</v>
      </c>
      <c r="E80" s="4" t="s">
        <v>7</v>
      </c>
      <c r="F80" s="56">
        <v>201940.12</v>
      </c>
      <c r="G80" s="32">
        <v>201940.12</v>
      </c>
      <c r="H80" s="46">
        <f t="shared" si="1"/>
        <v>100</v>
      </c>
    </row>
    <row r="81" spans="1:8" ht="15" customHeight="1" outlineLevel="2">
      <c r="A81" s="10" t="s">
        <v>15</v>
      </c>
      <c r="B81" s="19">
        <v>208</v>
      </c>
      <c r="C81" s="21" t="s">
        <v>79</v>
      </c>
      <c r="D81" s="18" t="s">
        <v>0</v>
      </c>
      <c r="E81" s="18" t="s">
        <v>1</v>
      </c>
      <c r="F81" s="54">
        <f>F82+F85+F87+F90+F92</f>
        <v>7383598.08</v>
      </c>
      <c r="G81" s="31">
        <f>G82+G85+G87+G90+G92</f>
        <v>5683190.74</v>
      </c>
      <c r="H81" s="46">
        <f t="shared" si="1"/>
        <v>76.97047805722383</v>
      </c>
    </row>
    <row r="82" spans="1:8" ht="28.5" customHeight="1" outlineLevel="2">
      <c r="A82" s="7" t="s">
        <v>80</v>
      </c>
      <c r="B82" s="16">
        <v>208</v>
      </c>
      <c r="C82" s="22" t="s">
        <v>79</v>
      </c>
      <c r="D82" s="4" t="s">
        <v>81</v>
      </c>
      <c r="E82" s="4" t="s">
        <v>1</v>
      </c>
      <c r="F82" s="56">
        <f>F83+F84</f>
        <v>817587.78</v>
      </c>
      <c r="G82" s="32">
        <f>G83+G84</f>
        <v>636491.71</v>
      </c>
      <c r="H82" s="46">
        <f t="shared" si="1"/>
        <v>77.84995392176727</v>
      </c>
    </row>
    <row r="83" spans="1:8" ht="48" customHeight="1" outlineLevel="2">
      <c r="A83" s="7" t="s">
        <v>25</v>
      </c>
      <c r="B83" s="19">
        <v>208</v>
      </c>
      <c r="C83" s="22" t="s">
        <v>79</v>
      </c>
      <c r="D83" s="4" t="s">
        <v>81</v>
      </c>
      <c r="E83" s="4" t="s">
        <v>5</v>
      </c>
      <c r="F83" s="56">
        <v>490000</v>
      </c>
      <c r="G83" s="32">
        <v>312691.81</v>
      </c>
      <c r="H83" s="46">
        <f t="shared" si="1"/>
        <v>63.81465510204082</v>
      </c>
    </row>
    <row r="84" spans="1:8" ht="12.75" outlineLevel="2">
      <c r="A84" s="7" t="s">
        <v>130</v>
      </c>
      <c r="B84" s="19">
        <v>208</v>
      </c>
      <c r="C84" s="22" t="s">
        <v>79</v>
      </c>
      <c r="D84" s="4" t="s">
        <v>131</v>
      </c>
      <c r="E84" s="4" t="s">
        <v>127</v>
      </c>
      <c r="F84" s="56">
        <v>327587.78</v>
      </c>
      <c r="G84" s="32">
        <v>323799.9</v>
      </c>
      <c r="H84" s="46">
        <f t="shared" si="1"/>
        <v>98.84370534212235</v>
      </c>
    </row>
    <row r="85" spans="1:8" ht="30" customHeight="1" outlineLevel="3">
      <c r="A85" s="7" t="s">
        <v>84</v>
      </c>
      <c r="B85" s="16">
        <v>208</v>
      </c>
      <c r="C85" s="22" t="s">
        <v>79</v>
      </c>
      <c r="D85" s="4" t="s">
        <v>85</v>
      </c>
      <c r="E85" s="4" t="s">
        <v>1</v>
      </c>
      <c r="F85" s="56">
        <f>F86</f>
        <v>808644.3</v>
      </c>
      <c r="G85" s="32">
        <f>G86</f>
        <v>769104.75</v>
      </c>
      <c r="H85" s="46">
        <f t="shared" si="1"/>
        <v>95.11039031623669</v>
      </c>
    </row>
    <row r="86" spans="1:8" ht="41.25" customHeight="1" outlineLevel="4">
      <c r="A86" s="7" t="s">
        <v>25</v>
      </c>
      <c r="B86" s="19">
        <v>208</v>
      </c>
      <c r="C86" s="22" t="s">
        <v>79</v>
      </c>
      <c r="D86" s="4" t="s">
        <v>85</v>
      </c>
      <c r="E86" s="4" t="s">
        <v>5</v>
      </c>
      <c r="F86" s="56">
        <v>808644.3</v>
      </c>
      <c r="G86" s="32">
        <v>769104.75</v>
      </c>
      <c r="H86" s="46">
        <f t="shared" si="1"/>
        <v>95.11039031623669</v>
      </c>
    </row>
    <row r="87" spans="1:8" ht="18.75" customHeight="1" outlineLevel="3">
      <c r="A87" s="7" t="s">
        <v>82</v>
      </c>
      <c r="B87" s="16">
        <v>208</v>
      </c>
      <c r="C87" s="22" t="s">
        <v>79</v>
      </c>
      <c r="D87" s="4" t="s">
        <v>86</v>
      </c>
      <c r="E87" s="4" t="s">
        <v>1</v>
      </c>
      <c r="F87" s="56">
        <f>F89+F88</f>
        <v>5636644</v>
      </c>
      <c r="G87" s="32">
        <f>G89+G88</f>
        <v>4156872.28</v>
      </c>
      <c r="H87" s="46">
        <f t="shared" si="1"/>
        <v>73.74729147343703</v>
      </c>
    </row>
    <row r="88" spans="1:8" ht="39" customHeight="1" outlineLevel="3">
      <c r="A88" s="7" t="s">
        <v>100</v>
      </c>
      <c r="B88" s="16">
        <v>208</v>
      </c>
      <c r="C88" s="22" t="s">
        <v>79</v>
      </c>
      <c r="D88" s="4" t="s">
        <v>86</v>
      </c>
      <c r="E88" s="4" t="s">
        <v>101</v>
      </c>
      <c r="F88" s="56">
        <v>102800</v>
      </c>
      <c r="G88" s="32">
        <v>102800</v>
      </c>
      <c r="H88" s="46">
        <f t="shared" si="1"/>
        <v>100</v>
      </c>
    </row>
    <row r="89" spans="1:8" ht="41.25" customHeight="1" outlineLevel="4">
      <c r="A89" s="7" t="s">
        <v>25</v>
      </c>
      <c r="B89" s="19">
        <v>208</v>
      </c>
      <c r="C89" s="22" t="s">
        <v>79</v>
      </c>
      <c r="D89" s="4" t="s">
        <v>86</v>
      </c>
      <c r="E89" s="4" t="s">
        <v>5</v>
      </c>
      <c r="F89" s="56">
        <v>5533844</v>
      </c>
      <c r="G89" s="36">
        <v>4054072.28</v>
      </c>
      <c r="H89" s="46">
        <f t="shared" si="1"/>
        <v>73.25960543882334</v>
      </c>
    </row>
    <row r="90" spans="1:8" ht="25.5" customHeight="1" outlineLevel="3">
      <c r="A90" s="7" t="s">
        <v>102</v>
      </c>
      <c r="B90" s="16">
        <v>208</v>
      </c>
      <c r="C90" s="22" t="s">
        <v>79</v>
      </c>
      <c r="D90" s="4" t="s">
        <v>83</v>
      </c>
      <c r="E90" s="4" t="s">
        <v>1</v>
      </c>
      <c r="F90" s="56">
        <f>F91</f>
        <v>50000</v>
      </c>
      <c r="G90" s="32">
        <f>G91</f>
        <v>50000</v>
      </c>
      <c r="H90" s="46">
        <f t="shared" si="1"/>
        <v>100</v>
      </c>
    </row>
    <row r="91" spans="1:8" ht="41.25" customHeight="1" outlineLevel="4">
      <c r="A91" s="7" t="s">
        <v>25</v>
      </c>
      <c r="B91" s="19">
        <v>208</v>
      </c>
      <c r="C91" s="22" t="s">
        <v>79</v>
      </c>
      <c r="D91" s="4" t="s">
        <v>83</v>
      </c>
      <c r="E91" s="4" t="s">
        <v>5</v>
      </c>
      <c r="F91" s="56">
        <v>50000</v>
      </c>
      <c r="G91" s="32">
        <v>50000</v>
      </c>
      <c r="H91" s="46">
        <f t="shared" si="1"/>
        <v>100</v>
      </c>
    </row>
    <row r="92" spans="1:8" ht="31.5" customHeight="1" outlineLevel="4">
      <c r="A92" s="7" t="s">
        <v>45</v>
      </c>
      <c r="B92" s="16">
        <v>208</v>
      </c>
      <c r="C92" s="22" t="s">
        <v>79</v>
      </c>
      <c r="D92" s="4" t="s">
        <v>73</v>
      </c>
      <c r="E92" s="4" t="s">
        <v>36</v>
      </c>
      <c r="F92" s="56">
        <f>F93+F94+F95</f>
        <v>70722</v>
      </c>
      <c r="G92" s="32">
        <f>G93+G94+G95</f>
        <v>70722</v>
      </c>
      <c r="H92" s="46">
        <f t="shared" si="1"/>
        <v>100</v>
      </c>
    </row>
    <row r="93" spans="1:8" ht="30" customHeight="1" outlineLevel="4">
      <c r="A93" s="7" t="s">
        <v>33</v>
      </c>
      <c r="B93" s="19">
        <v>208</v>
      </c>
      <c r="C93" s="22" t="s">
        <v>79</v>
      </c>
      <c r="D93" s="4" t="s">
        <v>73</v>
      </c>
      <c r="E93" s="4" t="s">
        <v>13</v>
      </c>
      <c r="F93" s="56">
        <v>3702</v>
      </c>
      <c r="G93" s="32">
        <v>3702</v>
      </c>
      <c r="H93" s="46">
        <f t="shared" si="1"/>
        <v>100</v>
      </c>
    </row>
    <row r="94" spans="1:8" ht="15" customHeight="1" outlineLevel="4">
      <c r="A94" s="7" t="s">
        <v>37</v>
      </c>
      <c r="B94" s="16">
        <v>208</v>
      </c>
      <c r="C94" s="22" t="s">
        <v>79</v>
      </c>
      <c r="D94" s="4" t="s">
        <v>73</v>
      </c>
      <c r="E94" s="4" t="s">
        <v>6</v>
      </c>
      <c r="F94" s="56">
        <v>17020</v>
      </c>
      <c r="G94" s="32">
        <v>17020</v>
      </c>
      <c r="H94" s="46">
        <f t="shared" si="1"/>
        <v>100</v>
      </c>
    </row>
    <row r="95" spans="1:8" s="5" customFormat="1" ht="18.75" customHeight="1" outlineLevel="5">
      <c r="A95" s="11" t="s">
        <v>26</v>
      </c>
      <c r="B95" s="19">
        <v>208</v>
      </c>
      <c r="C95" s="23" t="s">
        <v>79</v>
      </c>
      <c r="D95" s="24" t="s">
        <v>73</v>
      </c>
      <c r="E95" s="24" t="s">
        <v>7</v>
      </c>
      <c r="F95" s="59">
        <v>50000</v>
      </c>
      <c r="G95" s="32">
        <v>50000</v>
      </c>
      <c r="H95" s="46">
        <f t="shared" si="1"/>
        <v>100</v>
      </c>
    </row>
    <row r="96" spans="1:8" ht="15" customHeight="1" outlineLevel="1">
      <c r="A96" s="19" t="s">
        <v>16</v>
      </c>
      <c r="B96" s="16">
        <v>208</v>
      </c>
      <c r="C96" s="17" t="s">
        <v>87</v>
      </c>
      <c r="D96" s="18" t="s">
        <v>0</v>
      </c>
      <c r="E96" s="18" t="s">
        <v>1</v>
      </c>
      <c r="F96" s="54">
        <f>F97</f>
        <v>910298.121</v>
      </c>
      <c r="G96" s="31">
        <f>G97</f>
        <v>910298.12</v>
      </c>
      <c r="H96" s="46">
        <f t="shared" si="1"/>
        <v>99.99999989014587</v>
      </c>
    </row>
    <row r="97" spans="1:8" ht="15" customHeight="1" outlineLevel="2">
      <c r="A97" s="19" t="s">
        <v>17</v>
      </c>
      <c r="B97" s="19">
        <v>208</v>
      </c>
      <c r="C97" s="17" t="s">
        <v>88</v>
      </c>
      <c r="D97" s="18" t="s">
        <v>0</v>
      </c>
      <c r="E97" s="18" t="s">
        <v>1</v>
      </c>
      <c r="F97" s="54">
        <f>F98+F100</f>
        <v>910298.121</v>
      </c>
      <c r="G97" s="31">
        <f>G98+G100</f>
        <v>910298.12</v>
      </c>
      <c r="H97" s="46">
        <f t="shared" si="1"/>
        <v>99.99999989014587</v>
      </c>
    </row>
    <row r="98" spans="1:8" ht="102" outlineLevel="3">
      <c r="A98" s="7" t="s">
        <v>89</v>
      </c>
      <c r="B98" s="16">
        <v>208</v>
      </c>
      <c r="C98" s="22" t="s">
        <v>88</v>
      </c>
      <c r="D98" s="4" t="s">
        <v>90</v>
      </c>
      <c r="E98" s="4" t="s">
        <v>1</v>
      </c>
      <c r="F98" s="56">
        <f>F99</f>
        <v>430298.121</v>
      </c>
      <c r="G98" s="32">
        <f>G99</f>
        <v>430298.12</v>
      </c>
      <c r="H98" s="46">
        <f t="shared" si="1"/>
        <v>99.99999976760299</v>
      </c>
    </row>
    <row r="99" spans="1:8" ht="14.25" customHeight="1" outlineLevel="4">
      <c r="A99" s="7" t="s">
        <v>28</v>
      </c>
      <c r="B99" s="19">
        <v>208</v>
      </c>
      <c r="C99" s="22" t="s">
        <v>88</v>
      </c>
      <c r="D99" s="4" t="s">
        <v>90</v>
      </c>
      <c r="E99" s="4" t="s">
        <v>8</v>
      </c>
      <c r="F99" s="56">
        <v>430298.121</v>
      </c>
      <c r="G99" s="32">
        <v>430298.12</v>
      </c>
      <c r="H99" s="46">
        <f t="shared" si="1"/>
        <v>99.99999976760299</v>
      </c>
    </row>
    <row r="100" spans="1:8" ht="14.25" customHeight="1" outlineLevel="4">
      <c r="A100" s="7" t="s">
        <v>120</v>
      </c>
      <c r="B100" s="19">
        <v>208</v>
      </c>
      <c r="C100" s="22" t="s">
        <v>88</v>
      </c>
      <c r="D100" s="4" t="s">
        <v>121</v>
      </c>
      <c r="E100" s="4" t="s">
        <v>1</v>
      </c>
      <c r="F100" s="56">
        <f>F101</f>
        <v>480000</v>
      </c>
      <c r="G100" s="32">
        <f>G101</f>
        <v>480000</v>
      </c>
      <c r="H100" s="46">
        <f t="shared" si="1"/>
        <v>100</v>
      </c>
    </row>
    <row r="101" spans="1:8" ht="42.75" customHeight="1" outlineLevel="4">
      <c r="A101" s="7" t="s">
        <v>100</v>
      </c>
      <c r="B101" s="19">
        <v>208</v>
      </c>
      <c r="C101" s="22" t="s">
        <v>88</v>
      </c>
      <c r="D101" s="4" t="s">
        <v>121</v>
      </c>
      <c r="E101" s="4" t="s">
        <v>101</v>
      </c>
      <c r="F101" s="56">
        <v>480000</v>
      </c>
      <c r="G101" s="32">
        <v>480000</v>
      </c>
      <c r="H101" s="46">
        <f t="shared" si="1"/>
        <v>100</v>
      </c>
    </row>
    <row r="102" spans="1:8" ht="15" customHeight="1" outlineLevel="1">
      <c r="A102" s="19" t="s">
        <v>18</v>
      </c>
      <c r="B102" s="16">
        <v>208</v>
      </c>
      <c r="C102" s="17" t="s">
        <v>91</v>
      </c>
      <c r="D102" s="18" t="s">
        <v>0</v>
      </c>
      <c r="E102" s="18" t="s">
        <v>1</v>
      </c>
      <c r="F102" s="54">
        <f aca="true" t="shared" si="2" ref="F102:G104">F103</f>
        <v>70827.96</v>
      </c>
      <c r="G102" s="31">
        <f t="shared" si="2"/>
        <v>70827.96</v>
      </c>
      <c r="H102" s="46">
        <f t="shared" si="1"/>
        <v>100</v>
      </c>
    </row>
    <row r="103" spans="1:8" ht="15" customHeight="1" outlineLevel="2">
      <c r="A103" s="10" t="s">
        <v>19</v>
      </c>
      <c r="B103" s="19">
        <v>208</v>
      </c>
      <c r="C103" s="21" t="s">
        <v>92</v>
      </c>
      <c r="D103" s="18" t="s">
        <v>0</v>
      </c>
      <c r="E103" s="18" t="s">
        <v>1</v>
      </c>
      <c r="F103" s="54">
        <f t="shared" si="2"/>
        <v>70827.96</v>
      </c>
      <c r="G103" s="31">
        <f t="shared" si="2"/>
        <v>70827.96</v>
      </c>
      <c r="H103" s="46">
        <f t="shared" si="1"/>
        <v>100</v>
      </c>
    </row>
    <row r="104" spans="1:8" ht="30" customHeight="1" outlineLevel="3">
      <c r="A104" s="7" t="s">
        <v>103</v>
      </c>
      <c r="B104" s="16">
        <v>208</v>
      </c>
      <c r="C104" s="22" t="s">
        <v>92</v>
      </c>
      <c r="D104" s="4" t="s">
        <v>93</v>
      </c>
      <c r="E104" s="4" t="s">
        <v>1</v>
      </c>
      <c r="F104" s="56">
        <f t="shared" si="2"/>
        <v>70827.96</v>
      </c>
      <c r="G104" s="32">
        <f t="shared" si="2"/>
        <v>70827.96</v>
      </c>
      <c r="H104" s="46">
        <f t="shared" si="1"/>
        <v>100</v>
      </c>
    </row>
    <row r="105" spans="1:11" ht="26.25" outlineLevel="4" thickBot="1">
      <c r="A105" s="7" t="s">
        <v>34</v>
      </c>
      <c r="B105" s="19">
        <v>208</v>
      </c>
      <c r="C105" s="22" t="s">
        <v>92</v>
      </c>
      <c r="D105" s="4" t="s">
        <v>93</v>
      </c>
      <c r="E105" s="4" t="s">
        <v>20</v>
      </c>
      <c r="F105" s="56">
        <v>70827.96</v>
      </c>
      <c r="G105" s="32">
        <v>70827.96</v>
      </c>
      <c r="H105" s="46">
        <f t="shared" si="1"/>
        <v>100</v>
      </c>
      <c r="K105" s="44"/>
    </row>
    <row r="106" spans="1:8" ht="15" customHeight="1" hidden="1" outlineLevel="5">
      <c r="A106" s="37" t="s">
        <v>104</v>
      </c>
      <c r="B106" s="37"/>
      <c r="C106" s="37"/>
      <c r="D106" s="38" t="s">
        <v>105</v>
      </c>
      <c r="E106" s="38" t="s">
        <v>20</v>
      </c>
      <c r="F106" s="57"/>
      <c r="G106" s="39">
        <v>52500</v>
      </c>
      <c r="H106" s="42"/>
    </row>
    <row r="107" spans="1:8" ht="12.75" customHeight="1" collapsed="1" thickBot="1">
      <c r="A107" s="48" t="s">
        <v>21</v>
      </c>
      <c r="B107" s="49"/>
      <c r="C107" s="49"/>
      <c r="D107" s="49"/>
      <c r="E107" s="49"/>
      <c r="F107" s="60">
        <f>F102+F96+F81+F71+F63+F52+F48+F41+F6</f>
        <v>20982318.860999998</v>
      </c>
      <c r="G107" s="40">
        <f>G5</f>
        <v>19051427.310000002</v>
      </c>
      <c r="H107" s="43"/>
    </row>
    <row r="108" spans="1:7" ht="12.75" customHeight="1">
      <c r="A108" s="25"/>
      <c r="B108" s="25"/>
      <c r="C108" s="25"/>
      <c r="D108" s="25"/>
      <c r="E108" s="25"/>
      <c r="F108" s="25"/>
      <c r="G108" s="13"/>
    </row>
    <row r="109" spans="1:7" ht="15" customHeight="1">
      <c r="A109" s="50"/>
      <c r="B109" s="50"/>
      <c r="C109" s="50"/>
      <c r="D109" s="50"/>
      <c r="E109" s="50"/>
      <c r="F109" s="50"/>
      <c r="G109" s="50"/>
    </row>
    <row r="112" ht="12.75">
      <c r="A112" s="2" t="s">
        <v>106</v>
      </c>
    </row>
  </sheetData>
  <sheetProtection/>
  <mergeCells count="4">
    <mergeCell ref="A107:E107"/>
    <mergeCell ref="A109:G109"/>
    <mergeCell ref="A3:H3"/>
    <mergeCell ref="F2:H2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PS00001-ПК\PS00001</dc:creator>
  <cp:keywords/>
  <dc:description/>
  <cp:lastModifiedBy>PS00001</cp:lastModifiedBy>
  <cp:lastPrinted>2021-07-23T09:07:58Z</cp:lastPrinted>
  <dcterms:created xsi:type="dcterms:W3CDTF">2016-09-06T13:05:40Z</dcterms:created>
  <dcterms:modified xsi:type="dcterms:W3CDTF">2022-03-15T07:54:16Z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C:\Users\PS00001\AppData\Local\Кейсистемс\Бюджет-КС\ReportManager\sqr_rosp_exp2016_3.xls</vt:lpwstr>
  </property>
</Properties>
</file>