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Я С А\РАБОЧАЯ  ПАПКА\СЕССИИ СОВЕТА   5 Созыва (2023-2028г)\Сессии 2024 года\10 сессия  09.04.2024г\приложения к 5-10-2\"/>
    </mc:Choice>
  </mc:AlternateContent>
  <bookViews>
    <workbookView xWindow="0" yWindow="0" windowWidth="18495" windowHeight="6600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C37" i="2" l="1"/>
  <c r="F14" i="2"/>
  <c r="F17" i="2"/>
  <c r="F18" i="2"/>
  <c r="F20" i="2"/>
  <c r="F23" i="2"/>
  <c r="F24" i="2"/>
  <c r="F25" i="2"/>
  <c r="F31" i="2"/>
  <c r="F35" i="2"/>
  <c r="F38" i="2"/>
  <c r="F43" i="2"/>
  <c r="F45" i="2"/>
  <c r="F47" i="2"/>
  <c r="F50" i="2"/>
  <c r="F53" i="2"/>
  <c r="F57" i="2"/>
  <c r="F59" i="2"/>
  <c r="F63" i="2"/>
  <c r="F64" i="2"/>
  <c r="F70" i="2"/>
  <c r="F71" i="2"/>
  <c r="F72" i="2"/>
  <c r="F75" i="2"/>
  <c r="F78" i="2"/>
  <c r="D13" i="2"/>
  <c r="D12" i="2" s="1"/>
  <c r="C13" i="2"/>
  <c r="C12" i="2" s="1"/>
  <c r="D16" i="2"/>
  <c r="F16" i="2" s="1"/>
  <c r="C16" i="2"/>
  <c r="D19" i="2"/>
  <c r="C19" i="2"/>
  <c r="F19" i="2" s="1"/>
  <c r="C18" i="2"/>
  <c r="D22" i="2"/>
  <c r="F22" i="2" s="1"/>
  <c r="C22" i="2"/>
  <c r="D30" i="2"/>
  <c r="D29" i="2" s="1"/>
  <c r="C30" i="2"/>
  <c r="D34" i="2"/>
  <c r="F34" i="2" s="1"/>
  <c r="C34" i="2"/>
  <c r="D33" i="2"/>
  <c r="F33" i="2" s="1"/>
  <c r="D37" i="2"/>
  <c r="C36" i="2"/>
  <c r="D42" i="2"/>
  <c r="F42" i="2" s="1"/>
  <c r="C42" i="2"/>
  <c r="C46" i="2"/>
  <c r="D44" i="2"/>
  <c r="F44" i="2" s="1"/>
  <c r="C44" i="2"/>
  <c r="D49" i="2"/>
  <c r="D48" i="2" s="1"/>
  <c r="F48" i="2" s="1"/>
  <c r="C49" i="2"/>
  <c r="C48" i="2" s="1"/>
  <c r="D56" i="2"/>
  <c r="F56" i="2" s="1"/>
  <c r="C56" i="2"/>
  <c r="D58" i="2"/>
  <c r="F58" i="2" s="1"/>
  <c r="C58" i="2"/>
  <c r="C60" i="2"/>
  <c r="D60" i="2"/>
  <c r="F60" i="2" s="1"/>
  <c r="D36" i="2"/>
  <c r="D74" i="2"/>
  <c r="D73" i="2" s="1"/>
  <c r="F73" i="2" s="1"/>
  <c r="D77" i="2"/>
  <c r="D76" i="2" s="1"/>
  <c r="D46" i="2"/>
  <c r="F46" i="2" s="1"/>
  <c r="D52" i="2"/>
  <c r="D51" i="2" s="1"/>
  <c r="F51" i="2" s="1"/>
  <c r="C77" i="2"/>
  <c r="C74" i="2"/>
  <c r="C73" i="2" s="1"/>
  <c r="C52" i="2"/>
  <c r="C51" i="2" s="1"/>
  <c r="C33" i="2"/>
  <c r="F12" i="2" l="1"/>
  <c r="F74" i="2"/>
  <c r="F49" i="2"/>
  <c r="F30" i="2"/>
  <c r="F13" i="2"/>
  <c r="F36" i="2"/>
  <c r="F77" i="2"/>
  <c r="F52" i="2"/>
  <c r="F37" i="2"/>
  <c r="D41" i="2"/>
  <c r="C55" i="2"/>
  <c r="C41" i="2"/>
  <c r="D55" i="2"/>
  <c r="D69" i="2"/>
  <c r="D32" i="2"/>
  <c r="D28" i="2" s="1"/>
  <c r="C40" i="2"/>
  <c r="C76" i="2"/>
  <c r="F76" i="2" s="1"/>
  <c r="C11" i="2"/>
  <c r="C54" i="2"/>
  <c r="C32" i="2"/>
  <c r="F32" i="2" s="1"/>
  <c r="C29" i="2"/>
  <c r="F29" i="2" s="1"/>
  <c r="D11" i="2"/>
  <c r="F11" i="2" l="1"/>
  <c r="D68" i="2"/>
  <c r="F69" i="2"/>
  <c r="D40" i="2"/>
  <c r="F40" i="2" s="1"/>
  <c r="F41" i="2"/>
  <c r="D54" i="2"/>
  <c r="F54" i="2" s="1"/>
  <c r="F55" i="2"/>
  <c r="C69" i="2"/>
  <c r="C28" i="2"/>
  <c r="D10" i="2" l="1"/>
  <c r="D8" i="2" s="1"/>
  <c r="F28" i="2"/>
  <c r="C10" i="2"/>
  <c r="F10" i="2" s="1"/>
  <c r="C68" i="2"/>
  <c r="F68" i="2" s="1"/>
  <c r="C8" i="2" l="1"/>
  <c r="F8" i="2" s="1"/>
</calcChain>
</file>

<file path=xl/sharedStrings.xml><?xml version="1.0" encoding="utf-8"?>
<sst xmlns="http://schemas.openxmlformats.org/spreadsheetml/2006/main" count="162" uniqueCount="146">
  <si>
    <t>Доходы бюджета - всего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</si>
  <si>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</si>
  <si>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</si>
  <si>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</si>
  <si>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</si>
  <si>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</si>
  <si>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</si>
  <si>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</si>
  <si>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</si>
  <si>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</si>
  <si>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</si>
  <si>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</si>
  <si>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</si>
  <si>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</si>
  <si>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</si>
  <si>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</si>
  <si>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</si>
  <si>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</si>
  <si>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</si>
  <si>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</si>
  <si>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</si>
  <si>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</si>
  <si>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</si>
  <si>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</si>
  <si>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</si>
  <si>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</si>
  <si>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</si>
  <si>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</si>
  <si>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</si>
  <si>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</si>
  <si>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</si>
  <si>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</si>
  <si>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</si>
  <si>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</si>
  <si>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</si>
  <si>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</si>
  <si>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</si>
  <si>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</si>
  <si>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</si>
  <si>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</si>
  <si>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</si>
  <si>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</si>
  <si>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</si>
  <si>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</si>
  <si>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бюджетной классификации Российской Федерации</t>
  </si>
  <si>
    <t>Наименование доходов</t>
  </si>
  <si>
    <t>Кассовое исполнение (рублей)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</si>
  <si>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</si>
  <si>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</si>
  <si>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</si>
  <si>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</si>
  <si>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</si>
  <si>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</si>
  <si>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</si>
  <si>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</si>
  <si>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1 01 02020 01 2100 110</t>
  </si>
  <si>
    <t xml:space="preserve"> 1 01 02030 01 0000 110</t>
  </si>
  <si>
    <t xml:space="preserve"> 1 01 02030 01 1000 110</t>
  </si>
  <si>
    <t xml:space="preserve"> 1 01 02030 01 3000 110</t>
  </si>
  <si>
    <t xml:space="preserve"> 1 06 00000 00 0000 000</t>
  </si>
  <si>
    <t xml:space="preserve"> 1 06 01000 00 0000 110</t>
  </si>
  <si>
    <t xml:space="preserve"> 1 06 01030 10 0000 110</t>
  </si>
  <si>
    <t xml:space="preserve"> 1 06 01030 10 1000 110</t>
  </si>
  <si>
    <t xml:space="preserve"> 1 06 06000 00 0000 110</t>
  </si>
  <si>
    <t xml:space="preserve"> 1 06 06030 00 0000 110</t>
  </si>
  <si>
    <t xml:space="preserve"> 1 06 06033 10 0000 110</t>
  </si>
  <si>
    <t xml:space="preserve"> 1 06 06033 10 1000 110</t>
  </si>
  <si>
    <t xml:space="preserve"> 1 06 06040 00 0000 110</t>
  </si>
  <si>
    <t>1 06 06043 10 0000 110</t>
  </si>
  <si>
    <t xml:space="preserve"> 1 06 06043 10 1000 110</t>
  </si>
  <si>
    <t xml:space="preserve"> 1 11 00000 00 0000 000</t>
  </si>
  <si>
    <t xml:space="preserve"> 1 11 05000 00 0000 120</t>
  </si>
  <si>
    <t>1 11 05030 00 0000 120</t>
  </si>
  <si>
    <t xml:space="preserve"> 1 11 05035 10 0000 120</t>
  </si>
  <si>
    <t xml:space="preserve"> 1 11 09000 00 0000 120</t>
  </si>
  <si>
    <t xml:space="preserve"> 1 11 09040 00 0000 120</t>
  </si>
  <si>
    <t xml:space="preserve"> 1 11 09045 10 0000 120</t>
  </si>
  <si>
    <t xml:space="preserve"> 1 13 00000 00 0000 000</t>
  </si>
  <si>
    <t xml:space="preserve"> 1 13 02000 00 0000 130</t>
  </si>
  <si>
    <t xml:space="preserve"> 1 13 02060 00 0000 130</t>
  </si>
  <si>
    <t xml:space="preserve"> 1 13 02065 10 0000 130</t>
  </si>
  <si>
    <t xml:space="preserve"> 2 00 00000 00 0000 000</t>
  </si>
  <si>
    <t xml:space="preserve"> 2 02 00000 00 0000 000</t>
  </si>
  <si>
    <t xml:space="preserve"> 2 02 30000 00 0000 150</t>
  </si>
  <si>
    <t xml:space="preserve"> 2 02 35118 00 0000 150</t>
  </si>
  <si>
    <t xml:space="preserve"> 2 02 35118 10 0000 150</t>
  </si>
  <si>
    <t xml:space="preserve"> 2 02 40000 00 0000 150</t>
  </si>
  <si>
    <t xml:space="preserve"> 2 02 40014 00 0000 150</t>
  </si>
  <si>
    <t xml:space="preserve"> 2 02 40014 10 0000 150</t>
  </si>
  <si>
    <t>Процент кассового исполнения к уточненным назначениям (рублей)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</si>
  <si>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</si>
  <si>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1 01 02080 01 0000 110</t>
  </si>
  <si>
    <t xml:space="preserve"> 1 01 02080 01 1000 110</t>
  </si>
  <si>
    <r>
      <rPr>
        <b/>
        <sz val="10"/>
        <rFont val="Arial Cyr"/>
        <charset val="204"/>
      </rPr>
      <t>ПРОЕКТ</t>
    </r>
    <r>
      <rPr>
        <sz val="10"/>
        <rFont val="Arial Cyr"/>
        <charset val="204"/>
      </rPr>
      <t xml:space="preserve"> Приложение №1 к решению Новодарковичского сельского Совета народных депутатов от __  2024 года №_____</t>
    </r>
  </si>
  <si>
    <t>Доходы бюджета Новодарковичского сельского поселения Брянского муниципального района Брянской области  
за 2023 год по кодам классификации доходов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</si>
  <si>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</si>
  <si>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</si>
  <si>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</si>
  <si>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2 02 20000 00 0000 150</t>
  </si>
  <si>
    <t xml:space="preserve"> 2 02 29999 00 0000 150</t>
  </si>
  <si>
    <t xml:space="preserve"> 2 02 29999 10 0000 150</t>
  </si>
  <si>
    <t xml:space="preserve">  ПРОЧИЕ НЕНАЛОГОВЫЕ ДОХОДЫ</t>
  </si>
  <si>
    <t xml:space="preserve"> 1 17 00000 00 0000 000</t>
  </si>
  <si>
    <t xml:space="preserve">  Невыясненные поступления, зачисляемые в бюджеты сельских поселений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</si>
  <si>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</si>
  <si>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</si>
  <si>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 Прочие неналоговые доходы в части невыясненных поступлений, по которым не осуществлен возврат (уточнение) не позднее трех лет со дня их зачисления на единый счет соответствующего бюджета бюджетной системы Российской Федерации</t>
  </si>
  <si>
    <t xml:space="preserve">  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</si>
  <si>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 xml:space="preserve"> 1 17 01050 10 0000 180</t>
  </si>
  <si>
    <t xml:space="preserve"> 1 17 15000 00 0000 150</t>
  </si>
  <si>
    <t xml:space="preserve"> 1 17 15030 10 0000 150</t>
  </si>
  <si>
    <t xml:space="preserve"> 1 17 15030 10 0001 150</t>
  </si>
  <si>
    <t xml:space="preserve"> 1 17 16000 00 0000 180</t>
  </si>
  <si>
    <t xml:space="preserve"> 1 17 16000 10 0000 180</t>
  </si>
  <si>
    <t>-</t>
  </si>
  <si>
    <t xml:space="preserve"> 1 17 01000 00 0000 180</t>
  </si>
  <si>
    <t xml:space="preserve">  Невыясненные поступления </t>
  </si>
  <si>
    <t xml:space="preserve">  Прочие доходы от компенсации затрат бюджетов сельских поселений</t>
  </si>
  <si>
    <t xml:space="preserve"> 1 13 02990 00 0000 130</t>
  </si>
  <si>
    <t xml:space="preserve"> 1 13 02995 10 0000 130</t>
  </si>
  <si>
    <t xml:space="preserve">   Прочие доходы от компенсации затрат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</si>
  <si>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</si>
  <si>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</si>
  <si>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</si>
  <si>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1 11 07000 00 0000 120</t>
  </si>
  <si>
    <t xml:space="preserve"> 1 11 07010 00 0000 120</t>
  </si>
  <si>
    <t xml:space="preserve"> 1 11 07015 10 0000 120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</si>
  <si>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</si>
  <si>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</si>
  <si>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</si>
  <si>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1 11 05020 00 0000 120</t>
  </si>
  <si>
    <t>1 11 05025 10 0000 120</t>
  </si>
  <si>
    <t>1 11 05026 00 0000 120</t>
  </si>
  <si>
    <t>1 11 05026 10 0000 120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</si>
  <si>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сельских поселений</t>
  </si>
  <si>
    <t xml:space="preserve"> 2 06 06043 10 3000 110</t>
  </si>
  <si>
    <t xml:space="preserve">  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</si>
  <si>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</si>
  <si>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</si>
  <si>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1 01 02130 01 0000 110</t>
  </si>
  <si>
    <t xml:space="preserve"> 1 01 02130 01 1000 110</t>
  </si>
  <si>
    <t xml:space="preserve"> 1 01 02140 01 0000 110</t>
  </si>
  <si>
    <t xml:space="preserve"> 1 01 02140 01 1000 110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</si>
  <si>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</si>
  <si>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</si>
  <si>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Уточненные назначения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</si>
</sst>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"/>
    <numFmt numFmtId="165" formatCode="#,##0.00_ ;\-#,##0.00"/>
    <numFmt numFmtId="166" formatCode="#,##0.00\ _₽"/>
    <numFmt numFmtId="167" formatCode="0.0"/>
  </numFmts>
  <fonts count="2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63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0" fontId="13" fillId="0" borderId="1" xfId="14" applyNumberFormat="1" applyFont="1" applyProtection="1"/>
    <xf numFmtId="0" fontId="1" fillId="0" borderId="1" xfId="32" applyNumberFormat="1" applyBorder="1" applyProtection="1"/>
    <xf numFmtId="49" fontId="1" fillId="0" borderId="35" xfId="38" applyNumberFormat="1" applyFont="1" applyBorder="1" applyProtection="1">
      <alignment horizontal="center"/>
    </xf>
    <xf numFmtId="49" fontId="1" fillId="0" borderId="34" xfId="42" applyNumberFormat="1" applyFont="1" applyBorder="1" applyProtection="1">
      <alignment horizontal="center"/>
    </xf>
    <xf numFmtId="49" fontId="5" fillId="0" borderId="23" xfId="46" applyNumberFormat="1" applyFont="1" applyProtection="1">
      <alignment horizontal="center"/>
    </xf>
    <xf numFmtId="0" fontId="5" fillId="0" borderId="21" xfId="44" applyNumberFormat="1" applyFont="1" applyAlignment="1" applyProtection="1">
      <alignment wrapText="1"/>
    </xf>
    <xf numFmtId="4" fontId="5" fillId="0" borderId="23" xfId="47" applyNumberFormat="1" applyFont="1" applyProtection="1">
      <alignment horizontal="right" shrinkToFit="1"/>
    </xf>
    <xf numFmtId="49" fontId="1" fillId="0" borderId="23" xfId="46" applyNumberFormat="1" applyFont="1" applyProtection="1">
      <alignment horizontal="center"/>
    </xf>
    <xf numFmtId="0" fontId="1" fillId="0" borderId="21" xfId="44" applyNumberFormat="1" applyFont="1" applyAlignment="1" applyProtection="1">
      <alignment wrapText="1"/>
    </xf>
    <xf numFmtId="4" fontId="1" fillId="0" borderId="23" xfId="47" applyNumberFormat="1" applyFont="1" applyProtection="1">
      <alignment horizontal="right" shrinkToFit="1"/>
    </xf>
    <xf numFmtId="0" fontId="1" fillId="0" borderId="21" xfId="44" applyNumberFormat="1" applyFont="1" applyAlignment="1" applyProtection="1">
      <alignment horizontal="left" wrapText="1"/>
    </xf>
    <xf numFmtId="0" fontId="5" fillId="0" borderId="36" xfId="36" applyNumberFormat="1" applyFont="1" applyBorder="1" applyAlignment="1" applyProtection="1">
      <alignment wrapText="1"/>
    </xf>
    <xf numFmtId="0" fontId="1" fillId="0" borderId="5" xfId="40" applyNumberFormat="1" applyFont="1" applyBorder="1" applyAlignment="1" applyProtection="1">
      <alignment wrapText="1"/>
    </xf>
    <xf numFmtId="166" fontId="5" fillId="0" borderId="21" xfId="44" applyNumberFormat="1" applyFont="1" applyAlignment="1" applyProtection="1">
      <alignment wrapText="1"/>
    </xf>
    <xf numFmtId="166" fontId="1" fillId="0" borderId="21" xfId="44" applyNumberFormat="1" applyFont="1" applyAlignment="1" applyProtection="1">
      <alignment wrapText="1"/>
    </xf>
    <xf numFmtId="166" fontId="1" fillId="0" borderId="21" xfId="44" applyNumberFormat="1" applyFont="1" applyAlignment="1" applyProtection="1">
      <alignment horizontal="right" wrapText="1"/>
    </xf>
    <xf numFmtId="4" fontId="5" fillId="0" borderId="39" xfId="39" applyNumberFormat="1" applyFont="1" applyBorder="1" applyProtection="1">
      <alignment horizontal="right" shrinkToFit="1"/>
    </xf>
    <xf numFmtId="4" fontId="5" fillId="0" borderId="38" xfId="36" applyNumberFormat="1" applyFont="1" applyBorder="1" applyAlignment="1" applyProtection="1">
      <alignment wrapText="1"/>
    </xf>
    <xf numFmtId="0" fontId="5" fillId="0" borderId="40" xfId="44" applyNumberFormat="1" applyFont="1" applyBorder="1" applyAlignment="1" applyProtection="1">
      <alignment wrapText="1"/>
    </xf>
    <xf numFmtId="0" fontId="1" fillId="0" borderId="43" xfId="40" applyNumberFormat="1" applyFont="1" applyBorder="1" applyAlignment="1" applyProtection="1">
      <alignment wrapText="1"/>
    </xf>
    <xf numFmtId="166" fontId="5" fillId="0" borderId="44" xfId="44" applyNumberFormat="1" applyFont="1" applyBorder="1" applyAlignment="1" applyProtection="1">
      <alignment wrapText="1"/>
    </xf>
    <xf numFmtId="166" fontId="5" fillId="0" borderId="45" xfId="44" applyNumberFormat="1" applyFont="1" applyBorder="1" applyAlignment="1" applyProtection="1">
      <alignment wrapText="1"/>
    </xf>
    <xf numFmtId="166" fontId="5" fillId="0" borderId="40" xfId="44" applyNumberFormat="1" applyFont="1" applyBorder="1" applyAlignment="1" applyProtection="1">
      <alignment wrapText="1"/>
    </xf>
    <xf numFmtId="4" fontId="1" fillId="0" borderId="41" xfId="43" applyNumberFormat="1" applyFont="1" applyBorder="1" applyProtection="1">
      <alignment horizontal="right" shrinkToFit="1"/>
    </xf>
    <xf numFmtId="4" fontId="5" fillId="0" borderId="46" xfId="47" applyNumberFormat="1" applyFont="1" applyBorder="1" applyProtection="1">
      <alignment horizontal="right" shrinkToFit="1"/>
    </xf>
    <xf numFmtId="4" fontId="5" fillId="0" borderId="42" xfId="47" applyNumberFormat="1" applyFont="1" applyBorder="1" applyProtection="1">
      <alignment horizontal="right" shrinkToFit="1"/>
    </xf>
    <xf numFmtId="4" fontId="1" fillId="0" borderId="50" xfId="47" applyNumberFormat="1" applyFont="1" applyBorder="1" applyProtection="1">
      <alignment horizontal="right" shrinkToFit="1"/>
    </xf>
    <xf numFmtId="0" fontId="14" fillId="0" borderId="0" xfId="0" applyFont="1" applyAlignment="1" applyProtection="1">
      <protection locked="0"/>
    </xf>
    <xf numFmtId="0" fontId="1" fillId="0" borderId="5" xfId="32" applyNumberFormat="1" applyFont="1" applyProtection="1"/>
    <xf numFmtId="49" fontId="17" fillId="0" borderId="23" xfId="46" applyNumberFormat="1" applyFont="1" applyProtection="1">
      <alignment horizontal="center"/>
    </xf>
    <xf numFmtId="0" fontId="17" fillId="0" borderId="21" xfId="44" applyNumberFormat="1" applyFont="1" applyAlignment="1" applyProtection="1">
      <alignment wrapText="1"/>
    </xf>
    <xf numFmtId="4" fontId="17" fillId="0" borderId="23" xfId="47" applyNumberFormat="1" applyFont="1" applyProtection="1">
      <alignment horizontal="right" shrinkToFit="1"/>
    </xf>
    <xf numFmtId="49" fontId="18" fillId="0" borderId="23" xfId="46" applyNumberFormat="1" applyFont="1" applyProtection="1">
      <alignment horizontal="center"/>
    </xf>
    <xf numFmtId="0" fontId="18" fillId="0" borderId="21" xfId="44" applyNumberFormat="1" applyFont="1" applyAlignment="1" applyProtection="1">
      <alignment wrapText="1"/>
    </xf>
    <xf numFmtId="166" fontId="17" fillId="0" borderId="21" xfId="44" applyNumberFormat="1" applyFont="1" applyAlignment="1" applyProtection="1">
      <alignment wrapText="1"/>
    </xf>
    <xf numFmtId="0" fontId="11" fillId="0" borderId="21" xfId="44" applyNumberFormat="1" applyFont="1" applyAlignment="1" applyProtection="1">
      <alignment wrapText="1"/>
    </xf>
    <xf numFmtId="167" fontId="20" fillId="0" borderId="38" xfId="0" applyNumberFormat="1" applyFont="1" applyBorder="1" applyProtection="1">
      <protection locked="0"/>
    </xf>
    <xf numFmtId="167" fontId="19" fillId="0" borderId="41" xfId="0" applyNumberFormat="1" applyFont="1" applyBorder="1" applyProtection="1">
      <protection locked="0"/>
    </xf>
    <xf numFmtId="167" fontId="20" fillId="0" borderId="51" xfId="0" applyNumberFormat="1" applyFont="1" applyBorder="1" applyProtection="1">
      <protection locked="0"/>
    </xf>
    <xf numFmtId="167" fontId="19" fillId="0" borderId="51" xfId="0" applyNumberFormat="1" applyFont="1" applyBorder="1" applyProtection="1">
      <protection locked="0"/>
    </xf>
    <xf numFmtId="167" fontId="19" fillId="0" borderId="51" xfId="0" applyNumberFormat="1" applyFont="1" applyBorder="1" applyAlignment="1" applyProtection="1">
      <alignment horizontal="right"/>
      <protection locked="0"/>
    </xf>
    <xf numFmtId="167" fontId="20" fillId="0" borderId="51" xfId="0" applyNumberFormat="1" applyFont="1" applyBorder="1" applyAlignment="1" applyProtection="1">
      <alignment horizontal="right"/>
      <protection locked="0"/>
    </xf>
    <xf numFmtId="49" fontId="1" fillId="0" borderId="20" xfId="30" applyNumberFormat="1" applyFont="1" applyBorder="1" applyAlignment="1" applyProtection="1">
      <alignment horizontal="center" vertical="top" wrapText="1"/>
    </xf>
    <xf numFmtId="49" fontId="1" fillId="0" borderId="34" xfId="30" applyNumberFormat="1" applyFont="1" applyBorder="1" applyAlignment="1" applyProtection="1">
      <alignment horizontal="center" vertical="top" wrapText="1"/>
    </xf>
    <xf numFmtId="49" fontId="1" fillId="0" borderId="37" xfId="30" applyNumberFormat="1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right" wrapText="1"/>
      <protection locked="0"/>
    </xf>
    <xf numFmtId="0" fontId="15" fillId="0" borderId="47" xfId="0" applyFont="1" applyBorder="1" applyAlignment="1" applyProtection="1">
      <alignment horizontal="center" wrapText="1"/>
      <protection locked="0"/>
    </xf>
    <xf numFmtId="0" fontId="15" fillId="0" borderId="48" xfId="0" applyFont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center" wrapText="1"/>
      <protection locked="0"/>
    </xf>
    <xf numFmtId="0" fontId="1" fillId="0" borderId="13" xfId="29" applyNumberFormat="1" applyFont="1" applyProtection="1">
      <alignment horizontal="center" vertical="top" wrapText="1"/>
    </xf>
    <xf numFmtId="0" fontId="1" fillId="0" borderId="13" xfId="29" applyFont="1">
      <alignment horizontal="center" vertical="top" wrapText="1"/>
    </xf>
    <xf numFmtId="0" fontId="1" fillId="0" borderId="20" xfId="29" applyFont="1" applyBorder="1">
      <alignment horizontal="center" vertical="top" wrapText="1"/>
    </xf>
    <xf numFmtId="49" fontId="1" fillId="0" borderId="20" xfId="30" applyNumberFormat="1" applyFont="1" applyBorder="1" applyProtection="1">
      <alignment horizontal="center" vertical="top" wrapText="1"/>
    </xf>
    <xf numFmtId="49" fontId="1" fillId="0" borderId="34" xfId="30" applyNumberFormat="1" applyFont="1" applyBorder="1" applyProtection="1">
      <alignment horizontal="center" vertical="top" wrapText="1"/>
    </xf>
    <xf numFmtId="49" fontId="1" fillId="0" borderId="13" xfId="30" applyNumberFormat="1" applyFont="1" applyProtection="1">
      <alignment horizontal="center" vertical="top" wrapText="1"/>
    </xf>
    <xf numFmtId="49" fontId="1" fillId="0" borderId="13" xfId="30" applyFont="1">
      <alignment horizontal="center" vertical="top" wrapText="1"/>
    </xf>
    <xf numFmtId="49" fontId="1" fillId="0" borderId="20" xfId="30" applyFont="1" applyBorder="1">
      <alignment horizontal="center" vertical="top" wrapText="1"/>
    </xf>
    <xf numFmtId="0" fontId="2" fillId="0" borderId="1" xfId="28" applyBorder="1" applyAlignment="1">
      <alignment horizontal="center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topLeftCell="A31" zoomScaleSheetLayoutView="100" workbookViewId="0">
      <selection activeCell="C38" sqref="C38"/>
    </sheetView>
  </sheetViews>
  <sheetFormatPr defaultColWidth="9.140625" defaultRowHeight="15" x14ac:dyDescent="0.25"/>
  <cols>
    <col min="1" max="1" width="26" style="1" customWidth="1"/>
    <col min="2" max="2" width="55.7109375" style="1" customWidth="1"/>
    <col min="3" max="3" width="17" style="1" customWidth="1"/>
    <col min="4" max="4" width="17.7109375" style="1" customWidth="1"/>
    <col min="5" max="5" width="9.140625" style="1" hidden="1" customWidth="1"/>
    <col min="6" max="6" width="18.42578125" style="1" customWidth="1"/>
    <col min="7" max="16384" width="9.140625" style="1"/>
  </cols>
  <sheetData>
    <row r="1" spans="1:6" x14ac:dyDescent="0.25">
      <c r="B1" s="32"/>
      <c r="C1" s="32"/>
      <c r="D1" s="50" t="s">
        <v>93</v>
      </c>
      <c r="E1" s="50"/>
      <c r="F1" s="50"/>
    </row>
    <row r="2" spans="1:6" x14ac:dyDescent="0.25">
      <c r="B2" s="32"/>
      <c r="C2" s="32"/>
      <c r="D2" s="50"/>
      <c r="E2" s="50"/>
      <c r="F2" s="50"/>
    </row>
    <row r="3" spans="1:6" ht="24.75" customHeight="1" x14ac:dyDescent="0.25">
      <c r="B3" s="32"/>
      <c r="C3" s="32"/>
      <c r="D3" s="50"/>
      <c r="E3" s="50"/>
      <c r="F3" s="50"/>
    </row>
    <row r="4" spans="1:6" ht="37.5" customHeight="1" x14ac:dyDescent="0.25">
      <c r="A4" s="62" t="s">
        <v>94</v>
      </c>
      <c r="B4" s="62"/>
      <c r="C4" s="62"/>
      <c r="D4" s="62"/>
      <c r="E4" s="62"/>
      <c r="F4" s="62"/>
    </row>
    <row r="5" spans="1:6" ht="12.95" customHeight="1" x14ac:dyDescent="0.25">
      <c r="A5" s="54" t="s">
        <v>44</v>
      </c>
      <c r="B5" s="57" t="s">
        <v>45</v>
      </c>
      <c r="C5" s="47" t="s">
        <v>145</v>
      </c>
      <c r="D5" s="59" t="s">
        <v>46</v>
      </c>
      <c r="E5" s="3"/>
      <c r="F5" s="51" t="s">
        <v>89</v>
      </c>
    </row>
    <row r="6" spans="1:6" ht="12" customHeight="1" x14ac:dyDescent="0.25">
      <c r="A6" s="55"/>
      <c r="B6" s="58"/>
      <c r="C6" s="48"/>
      <c r="D6" s="60"/>
      <c r="E6" s="4"/>
      <c r="F6" s="52"/>
    </row>
    <row r="7" spans="1:6" ht="32.25" customHeight="1" thickBot="1" x14ac:dyDescent="0.3">
      <c r="A7" s="56"/>
      <c r="B7" s="58"/>
      <c r="C7" s="49"/>
      <c r="D7" s="61"/>
      <c r="E7" s="4"/>
      <c r="F7" s="53"/>
    </row>
    <row r="8" spans="1:6" ht="17.25" customHeight="1" thickBot="1" x14ac:dyDescent="0.3">
      <c r="A8" s="7"/>
      <c r="B8" s="16" t="s">
        <v>0</v>
      </c>
      <c r="C8" s="22">
        <f>C10+C68</f>
        <v>15891372.34</v>
      </c>
      <c r="D8" s="21">
        <f>D10+D68</f>
        <v>16278584.140000001</v>
      </c>
      <c r="E8" s="6"/>
      <c r="F8" s="41">
        <f>D8/C8*100</f>
        <v>102.43661649677263</v>
      </c>
    </row>
    <row r="9" spans="1:6" ht="15" customHeight="1" x14ac:dyDescent="0.25">
      <c r="A9" s="8"/>
      <c r="B9" s="17" t="s">
        <v>1</v>
      </c>
      <c r="C9" s="24"/>
      <c r="D9" s="28"/>
      <c r="E9" s="6"/>
      <c r="F9" s="42"/>
    </row>
    <row r="10" spans="1:6" x14ac:dyDescent="0.25">
      <c r="A10" s="9" t="s">
        <v>47</v>
      </c>
      <c r="B10" s="23" t="s">
        <v>2</v>
      </c>
      <c r="C10" s="25">
        <f>C11+C28+C40+C54+C60</f>
        <v>9795630.540000001</v>
      </c>
      <c r="D10" s="29">
        <f>D11+D28+D40+D54+D60</f>
        <v>10183091.790000001</v>
      </c>
      <c r="E10" s="6"/>
      <c r="F10" s="43">
        <f>D10/C10*100</f>
        <v>103.95544981425972</v>
      </c>
    </row>
    <row r="11" spans="1:6" x14ac:dyDescent="0.25">
      <c r="A11" s="9" t="s">
        <v>48</v>
      </c>
      <c r="B11" s="10" t="s">
        <v>3</v>
      </c>
      <c r="C11" s="26">
        <f>C12</f>
        <v>1468371.96</v>
      </c>
      <c r="D11" s="29">
        <f>D12</f>
        <v>1592640.5800000003</v>
      </c>
      <c r="E11" s="6"/>
      <c r="F11" s="43">
        <f>D11/C11*100</f>
        <v>108.46302050060943</v>
      </c>
    </row>
    <row r="12" spans="1:6" x14ac:dyDescent="0.25">
      <c r="A12" s="9" t="s">
        <v>49</v>
      </c>
      <c r="B12" s="10" t="s">
        <v>4</v>
      </c>
      <c r="C12" s="27">
        <f>C13+C16+C19+C22+C24</f>
        <v>1468371.96</v>
      </c>
      <c r="D12" s="30">
        <f>D13+D16+D19+D22+D24+D26</f>
        <v>1592640.5800000003</v>
      </c>
      <c r="E12" s="6"/>
      <c r="F12" s="43">
        <f t="shared" ref="F12:F75" si="0">D12/C12*100</f>
        <v>108.46302050060943</v>
      </c>
    </row>
    <row r="13" spans="1:6" ht="64.5" x14ac:dyDescent="0.25">
      <c r="A13" s="12" t="s">
        <v>50</v>
      </c>
      <c r="B13" s="13" t="s">
        <v>5</v>
      </c>
      <c r="C13" s="19">
        <f>C14+C15</f>
        <v>1007722</v>
      </c>
      <c r="D13" s="31">
        <f>D14+D15</f>
        <v>1129631.01</v>
      </c>
      <c r="E13" s="4"/>
      <c r="F13" s="44">
        <f t="shared" si="0"/>
        <v>112.09748422680063</v>
      </c>
    </row>
    <row r="14" spans="1:6" ht="90" x14ac:dyDescent="0.25">
      <c r="A14" s="12" t="s">
        <v>51</v>
      </c>
      <c r="B14" s="13" t="s">
        <v>6</v>
      </c>
      <c r="C14" s="19">
        <v>1007722</v>
      </c>
      <c r="D14" s="14">
        <v>1129790.1100000001</v>
      </c>
      <c r="E14" s="4"/>
      <c r="F14" s="44">
        <f t="shared" si="0"/>
        <v>112.11327231121282</v>
      </c>
    </row>
    <row r="15" spans="1:6" ht="90" x14ac:dyDescent="0.25">
      <c r="A15" s="12" t="s">
        <v>52</v>
      </c>
      <c r="B15" s="15" t="s">
        <v>7</v>
      </c>
      <c r="C15" s="20">
        <v>0</v>
      </c>
      <c r="D15" s="14">
        <v>-159.1</v>
      </c>
      <c r="E15" s="4"/>
      <c r="F15" s="45" t="s">
        <v>114</v>
      </c>
    </row>
    <row r="16" spans="1:6" ht="94.5" customHeight="1" x14ac:dyDescent="0.25">
      <c r="A16" s="12" t="s">
        <v>53</v>
      </c>
      <c r="B16" s="13" t="s">
        <v>8</v>
      </c>
      <c r="C16" s="19">
        <f>C17</f>
        <v>14000</v>
      </c>
      <c r="D16" s="14">
        <f>D17</f>
        <v>12678.87</v>
      </c>
      <c r="E16" s="4"/>
      <c r="F16" s="44">
        <f t="shared" si="0"/>
        <v>90.563357142857143</v>
      </c>
    </row>
    <row r="17" spans="1:6" ht="117.75" customHeight="1" x14ac:dyDescent="0.25">
      <c r="A17" s="12" t="s">
        <v>54</v>
      </c>
      <c r="B17" s="13" t="s">
        <v>9</v>
      </c>
      <c r="C17" s="19">
        <v>14000</v>
      </c>
      <c r="D17" s="14">
        <v>12678.87</v>
      </c>
      <c r="E17" s="4"/>
      <c r="F17" s="44">
        <f t="shared" si="0"/>
        <v>90.563357142857143</v>
      </c>
    </row>
    <row r="18" spans="1:6" ht="102.75" x14ac:dyDescent="0.25">
      <c r="A18" s="12" t="s">
        <v>55</v>
      </c>
      <c r="B18" s="13" t="s">
        <v>10</v>
      </c>
      <c r="C18" s="19">
        <f>C20+C21</f>
        <v>12334.78</v>
      </c>
      <c r="D18" s="14">
        <v>11577.36</v>
      </c>
      <c r="E18" s="4"/>
      <c r="F18" s="44">
        <f t="shared" si="0"/>
        <v>93.859477023505889</v>
      </c>
    </row>
    <row r="19" spans="1:6" ht="39" x14ac:dyDescent="0.25">
      <c r="A19" s="12" t="s">
        <v>56</v>
      </c>
      <c r="B19" s="13" t="s">
        <v>11</v>
      </c>
      <c r="C19" s="19">
        <f>C20+C21</f>
        <v>12334.78</v>
      </c>
      <c r="D19" s="14">
        <f>D20+D21</f>
        <v>12771.1</v>
      </c>
      <c r="E19" s="4"/>
      <c r="F19" s="44">
        <f t="shared" si="0"/>
        <v>103.53731481226257</v>
      </c>
    </row>
    <row r="20" spans="1:6" ht="64.5" x14ac:dyDescent="0.25">
      <c r="A20" s="12" t="s">
        <v>57</v>
      </c>
      <c r="B20" s="13" t="s">
        <v>12</v>
      </c>
      <c r="C20" s="19">
        <v>12334.78</v>
      </c>
      <c r="D20" s="14">
        <v>12806.61</v>
      </c>
      <c r="E20" s="4"/>
      <c r="F20" s="44">
        <f t="shared" si="0"/>
        <v>103.82519996303137</v>
      </c>
    </row>
    <row r="21" spans="1:6" ht="64.5" x14ac:dyDescent="0.25">
      <c r="A21" s="12" t="s">
        <v>58</v>
      </c>
      <c r="B21" s="13" t="s">
        <v>13</v>
      </c>
      <c r="C21" s="19">
        <v>0</v>
      </c>
      <c r="D21" s="14">
        <v>-35.51</v>
      </c>
      <c r="E21" s="4"/>
      <c r="F21" s="45" t="s">
        <v>114</v>
      </c>
    </row>
    <row r="22" spans="1:6" ht="90" x14ac:dyDescent="0.25">
      <c r="A22" s="12" t="s">
        <v>91</v>
      </c>
      <c r="B22" s="13" t="s">
        <v>90</v>
      </c>
      <c r="C22" s="19">
        <f>C23</f>
        <v>416395.48</v>
      </c>
      <c r="D22" s="14">
        <f>D23</f>
        <v>418139.9</v>
      </c>
      <c r="E22" s="4"/>
      <c r="F22" s="44">
        <f t="shared" si="0"/>
        <v>100.4189334620059</v>
      </c>
    </row>
    <row r="23" spans="1:6" ht="90" x14ac:dyDescent="0.25">
      <c r="A23" s="12" t="s">
        <v>92</v>
      </c>
      <c r="B23" s="13" t="s">
        <v>90</v>
      </c>
      <c r="C23" s="19">
        <v>416395.48</v>
      </c>
      <c r="D23" s="14">
        <v>418139.9</v>
      </c>
      <c r="E23" s="4"/>
      <c r="F23" s="44">
        <f t="shared" si="0"/>
        <v>100.4189334620059</v>
      </c>
    </row>
    <row r="24" spans="1:6" ht="51.75" x14ac:dyDescent="0.25">
      <c r="A24" s="12" t="s">
        <v>139</v>
      </c>
      <c r="B24" s="13" t="s">
        <v>137</v>
      </c>
      <c r="C24" s="14">
        <v>17919.7</v>
      </c>
      <c r="D24" s="14">
        <v>17919.7</v>
      </c>
      <c r="E24" s="33"/>
      <c r="F24" s="44">
        <f t="shared" si="0"/>
        <v>100</v>
      </c>
    </row>
    <row r="25" spans="1:6" ht="77.25" x14ac:dyDescent="0.25">
      <c r="A25" s="12" t="s">
        <v>140</v>
      </c>
      <c r="B25" s="13" t="s">
        <v>144</v>
      </c>
      <c r="C25" s="14">
        <v>17919.7</v>
      </c>
      <c r="D25" s="14">
        <v>17919.7</v>
      </c>
      <c r="E25" s="33"/>
      <c r="F25" s="44">
        <f t="shared" si="0"/>
        <v>100</v>
      </c>
    </row>
    <row r="26" spans="1:6" ht="51.75" x14ac:dyDescent="0.25">
      <c r="A26" s="12" t="s">
        <v>141</v>
      </c>
      <c r="B26" s="13" t="s">
        <v>138</v>
      </c>
      <c r="C26" s="14" t="s">
        <v>114</v>
      </c>
      <c r="D26" s="14">
        <v>1500</v>
      </c>
      <c r="E26" s="33"/>
      <c r="F26" s="45" t="s">
        <v>114</v>
      </c>
    </row>
    <row r="27" spans="1:6" ht="77.25" x14ac:dyDescent="0.25">
      <c r="A27" s="12" t="s">
        <v>142</v>
      </c>
      <c r="B27" s="13" t="s">
        <v>143</v>
      </c>
      <c r="C27" s="14" t="s">
        <v>114</v>
      </c>
      <c r="D27" s="14">
        <v>1500</v>
      </c>
      <c r="E27" s="33"/>
      <c r="F27" s="45" t="s">
        <v>114</v>
      </c>
    </row>
    <row r="28" spans="1:6" x14ac:dyDescent="0.25">
      <c r="A28" s="9" t="s">
        <v>59</v>
      </c>
      <c r="B28" s="10" t="s">
        <v>14</v>
      </c>
      <c r="C28" s="18">
        <f>C29+C32</f>
        <v>7430817.7000000002</v>
      </c>
      <c r="D28" s="11">
        <f>D29+D32</f>
        <v>7952479.2400000002</v>
      </c>
      <c r="E28" s="4"/>
      <c r="F28" s="43">
        <f t="shared" si="0"/>
        <v>107.02024408430853</v>
      </c>
    </row>
    <row r="29" spans="1:6" x14ac:dyDescent="0.25">
      <c r="A29" s="9" t="s">
        <v>60</v>
      </c>
      <c r="B29" s="10" t="s">
        <v>15</v>
      </c>
      <c r="C29" s="18">
        <f>C30</f>
        <v>2454954.12</v>
      </c>
      <c r="D29" s="11">
        <f>D30</f>
        <v>2662599.71</v>
      </c>
      <c r="E29" s="4"/>
      <c r="F29" s="43">
        <f t="shared" si="0"/>
        <v>108.45822690975584</v>
      </c>
    </row>
    <row r="30" spans="1:6" ht="39" x14ac:dyDescent="0.25">
      <c r="A30" s="12" t="s">
        <v>61</v>
      </c>
      <c r="B30" s="13" t="s">
        <v>16</v>
      </c>
      <c r="C30" s="19">
        <f>C31</f>
        <v>2454954.12</v>
      </c>
      <c r="D30" s="14">
        <f>D31</f>
        <v>2662599.71</v>
      </c>
      <c r="E30" s="4"/>
      <c r="F30" s="44">
        <f t="shared" si="0"/>
        <v>108.45822690975584</v>
      </c>
    </row>
    <row r="31" spans="1:6" ht="64.5" x14ac:dyDescent="0.25">
      <c r="A31" s="12" t="s">
        <v>62</v>
      </c>
      <c r="B31" s="13" t="s">
        <v>17</v>
      </c>
      <c r="C31" s="19">
        <v>2454954.12</v>
      </c>
      <c r="D31" s="14">
        <v>2662599.71</v>
      </c>
      <c r="E31" s="4"/>
      <c r="F31" s="44">
        <f t="shared" si="0"/>
        <v>108.45822690975584</v>
      </c>
    </row>
    <row r="32" spans="1:6" x14ac:dyDescent="0.25">
      <c r="A32" s="9" t="s">
        <v>63</v>
      </c>
      <c r="B32" s="10" t="s">
        <v>18</v>
      </c>
      <c r="C32" s="18">
        <f>C33+C36</f>
        <v>4975863.58</v>
      </c>
      <c r="D32" s="11">
        <f>D33+D36</f>
        <v>5289879.53</v>
      </c>
      <c r="E32" s="4"/>
      <c r="F32" s="43">
        <f t="shared" si="0"/>
        <v>106.31078294152107</v>
      </c>
    </row>
    <row r="33" spans="1:6" x14ac:dyDescent="0.25">
      <c r="A33" s="9" t="s">
        <v>64</v>
      </c>
      <c r="B33" s="10" t="s">
        <v>19</v>
      </c>
      <c r="C33" s="18">
        <f>C34</f>
        <v>1312623.96</v>
      </c>
      <c r="D33" s="11">
        <f>D34</f>
        <v>1360497.46</v>
      </c>
      <c r="E33" s="4"/>
      <c r="F33" s="43">
        <f t="shared" si="0"/>
        <v>103.64716030324482</v>
      </c>
    </row>
    <row r="34" spans="1:6" ht="26.25" x14ac:dyDescent="0.25">
      <c r="A34" s="12" t="s">
        <v>65</v>
      </c>
      <c r="B34" s="13" t="s">
        <v>20</v>
      </c>
      <c r="C34" s="19">
        <f>C35</f>
        <v>1312623.96</v>
      </c>
      <c r="D34" s="14">
        <f>D35</f>
        <v>1360497.46</v>
      </c>
      <c r="E34" s="4"/>
      <c r="F34" s="44">
        <f t="shared" si="0"/>
        <v>103.64716030324482</v>
      </c>
    </row>
    <row r="35" spans="1:6" ht="39" x14ac:dyDescent="0.25">
      <c r="A35" s="12" t="s">
        <v>66</v>
      </c>
      <c r="B35" s="13" t="s">
        <v>21</v>
      </c>
      <c r="C35" s="19">
        <v>1312623.96</v>
      </c>
      <c r="D35" s="14">
        <v>1360497.46</v>
      </c>
      <c r="E35" s="4"/>
      <c r="F35" s="44">
        <f t="shared" si="0"/>
        <v>103.64716030324482</v>
      </c>
    </row>
    <row r="36" spans="1:6" x14ac:dyDescent="0.25">
      <c r="A36" s="9" t="s">
        <v>67</v>
      </c>
      <c r="B36" s="10" t="s">
        <v>22</v>
      </c>
      <c r="C36" s="18">
        <f>C37</f>
        <v>3663239.62</v>
      </c>
      <c r="D36" s="11">
        <f>D37</f>
        <v>3929382.0700000003</v>
      </c>
      <c r="E36" s="4"/>
      <c r="F36" s="43">
        <f t="shared" si="0"/>
        <v>107.26522088664241</v>
      </c>
    </row>
    <row r="37" spans="1:6" ht="28.9" customHeight="1" x14ac:dyDescent="0.25">
      <c r="A37" s="12" t="s">
        <v>68</v>
      </c>
      <c r="B37" s="13" t="s">
        <v>23</v>
      </c>
      <c r="C37" s="19">
        <f>C38</f>
        <v>3663239.62</v>
      </c>
      <c r="D37" s="14">
        <f>D38+D39</f>
        <v>3929382.0700000003</v>
      </c>
      <c r="E37" s="4"/>
      <c r="F37" s="44">
        <f t="shared" si="0"/>
        <v>107.26522088664241</v>
      </c>
    </row>
    <row r="38" spans="1:6" ht="59.45" customHeight="1" x14ac:dyDescent="0.25">
      <c r="A38" s="12" t="s">
        <v>69</v>
      </c>
      <c r="B38" s="13" t="s">
        <v>24</v>
      </c>
      <c r="C38" s="19">
        <v>3663239.62</v>
      </c>
      <c r="D38" s="14">
        <v>3929390.33</v>
      </c>
      <c r="E38" s="4"/>
      <c r="F38" s="44">
        <f t="shared" si="0"/>
        <v>107.26544637011762</v>
      </c>
    </row>
    <row r="39" spans="1:6" ht="58.9" customHeight="1" x14ac:dyDescent="0.25">
      <c r="A39" s="12" t="s">
        <v>135</v>
      </c>
      <c r="B39" s="13" t="s">
        <v>136</v>
      </c>
      <c r="C39" s="20" t="s">
        <v>114</v>
      </c>
      <c r="D39" s="14">
        <v>-8.26</v>
      </c>
      <c r="E39" s="4"/>
      <c r="F39" s="45" t="s">
        <v>114</v>
      </c>
    </row>
    <row r="40" spans="1:6" ht="39" x14ac:dyDescent="0.25">
      <c r="A40" s="9" t="s">
        <v>70</v>
      </c>
      <c r="B40" s="10" t="s">
        <v>25</v>
      </c>
      <c r="C40" s="18">
        <f>C41+C51+C50</f>
        <v>820326.40000000002</v>
      </c>
      <c r="D40" s="11">
        <f>D41+D51+D48</f>
        <v>562667.23</v>
      </c>
      <c r="E40" s="4"/>
      <c r="F40" s="43">
        <f t="shared" si="0"/>
        <v>68.590652452487205</v>
      </c>
    </row>
    <row r="41" spans="1:6" ht="77.25" x14ac:dyDescent="0.25">
      <c r="A41" s="12" t="s">
        <v>71</v>
      </c>
      <c r="B41" s="13" t="s">
        <v>26</v>
      </c>
      <c r="C41" s="19">
        <f>C46+C42+C44</f>
        <v>716083.18</v>
      </c>
      <c r="D41" s="14">
        <f>D46+D42+D44</f>
        <v>456110.01</v>
      </c>
      <c r="E41" s="4"/>
      <c r="F41" s="44">
        <f t="shared" si="0"/>
        <v>63.695115698709749</v>
      </c>
    </row>
    <row r="42" spans="1:6" ht="77.25" x14ac:dyDescent="0.25">
      <c r="A42" s="12" t="s">
        <v>130</v>
      </c>
      <c r="B42" s="13" t="s">
        <v>127</v>
      </c>
      <c r="C42" s="19">
        <f>C43</f>
        <v>67000</v>
      </c>
      <c r="D42" s="14">
        <f>D43</f>
        <v>67000</v>
      </c>
      <c r="E42" s="4"/>
      <c r="F42" s="44">
        <f t="shared" si="0"/>
        <v>100</v>
      </c>
    </row>
    <row r="43" spans="1:6" ht="77.25" x14ac:dyDescent="0.25">
      <c r="A43" s="12" t="s">
        <v>131</v>
      </c>
      <c r="B43" s="13" t="s">
        <v>134</v>
      </c>
      <c r="C43" s="19">
        <v>67000</v>
      </c>
      <c r="D43" s="14">
        <v>67000</v>
      </c>
      <c r="E43" s="4"/>
      <c r="F43" s="44">
        <f t="shared" si="0"/>
        <v>100</v>
      </c>
    </row>
    <row r="44" spans="1:6" ht="90" x14ac:dyDescent="0.25">
      <c r="A44" s="12" t="s">
        <v>132</v>
      </c>
      <c r="B44" s="13" t="s">
        <v>128</v>
      </c>
      <c r="C44" s="19">
        <f>C45</f>
        <v>0.18</v>
      </c>
      <c r="D44" s="14">
        <f>D45</f>
        <v>0.18</v>
      </c>
      <c r="E44" s="4"/>
      <c r="F44" s="44">
        <f t="shared" si="0"/>
        <v>100</v>
      </c>
    </row>
    <row r="45" spans="1:6" ht="102.75" x14ac:dyDescent="0.25">
      <c r="A45" s="12" t="s">
        <v>133</v>
      </c>
      <c r="B45" s="13" t="s">
        <v>129</v>
      </c>
      <c r="C45" s="19">
        <v>0.18</v>
      </c>
      <c r="D45" s="14">
        <v>0.18</v>
      </c>
      <c r="E45" s="4"/>
      <c r="F45" s="44">
        <f t="shared" si="0"/>
        <v>100</v>
      </c>
    </row>
    <row r="46" spans="1:6" ht="77.25" x14ac:dyDescent="0.25">
      <c r="A46" s="12" t="s">
        <v>72</v>
      </c>
      <c r="B46" s="13" t="s">
        <v>27</v>
      </c>
      <c r="C46" s="19">
        <f>C47</f>
        <v>649083</v>
      </c>
      <c r="D46" s="14">
        <f>D47</f>
        <v>389109.83</v>
      </c>
      <c r="E46" s="4"/>
      <c r="F46" s="44">
        <f t="shared" si="0"/>
        <v>59.947623031261031</v>
      </c>
    </row>
    <row r="47" spans="1:6" ht="64.5" x14ac:dyDescent="0.25">
      <c r="A47" s="12" t="s">
        <v>73</v>
      </c>
      <c r="B47" s="13" t="s">
        <v>28</v>
      </c>
      <c r="C47" s="19">
        <v>649083</v>
      </c>
      <c r="D47" s="14">
        <v>389109.83</v>
      </c>
      <c r="E47" s="4"/>
      <c r="F47" s="44">
        <f t="shared" si="0"/>
        <v>59.947623031261031</v>
      </c>
    </row>
    <row r="48" spans="1:6" ht="26.25" x14ac:dyDescent="0.25">
      <c r="A48" s="12" t="s">
        <v>124</v>
      </c>
      <c r="B48" s="40" t="s">
        <v>121</v>
      </c>
      <c r="C48" s="19">
        <f>C49</f>
        <v>2595</v>
      </c>
      <c r="D48" s="14">
        <f>D49</f>
        <v>2595</v>
      </c>
      <c r="E48" s="4"/>
      <c r="F48" s="44">
        <f t="shared" si="0"/>
        <v>100</v>
      </c>
    </row>
    <row r="49" spans="1:6" ht="39" x14ac:dyDescent="0.25">
      <c r="A49" s="12" t="s">
        <v>125</v>
      </c>
      <c r="B49" s="40" t="s">
        <v>122</v>
      </c>
      <c r="C49" s="19">
        <f>C50</f>
        <v>2595</v>
      </c>
      <c r="D49" s="14">
        <f>D50</f>
        <v>2595</v>
      </c>
      <c r="E49" s="4"/>
      <c r="F49" s="44">
        <f t="shared" si="0"/>
        <v>100</v>
      </c>
    </row>
    <row r="50" spans="1:6" ht="51.75" x14ac:dyDescent="0.25">
      <c r="A50" s="12" t="s">
        <v>126</v>
      </c>
      <c r="B50" s="40" t="s">
        <v>123</v>
      </c>
      <c r="C50" s="19">
        <v>2595</v>
      </c>
      <c r="D50" s="14">
        <v>2595</v>
      </c>
      <c r="E50" s="4"/>
      <c r="F50" s="44">
        <f t="shared" si="0"/>
        <v>100</v>
      </c>
    </row>
    <row r="51" spans="1:6" ht="77.25" x14ac:dyDescent="0.25">
      <c r="A51" s="12" t="s">
        <v>74</v>
      </c>
      <c r="B51" s="13" t="s">
        <v>29</v>
      </c>
      <c r="C51" s="19">
        <f>C52</f>
        <v>101648.22</v>
      </c>
      <c r="D51" s="14">
        <f>D52</f>
        <v>103962.22</v>
      </c>
      <c r="E51" s="4"/>
      <c r="F51" s="44">
        <f t="shared" si="0"/>
        <v>102.27647862402311</v>
      </c>
    </row>
    <row r="52" spans="1:6" ht="77.25" x14ac:dyDescent="0.25">
      <c r="A52" s="12" t="s">
        <v>75</v>
      </c>
      <c r="B52" s="13" t="s">
        <v>30</v>
      </c>
      <c r="C52" s="19">
        <f>C53</f>
        <v>101648.22</v>
      </c>
      <c r="D52" s="14">
        <f>D53</f>
        <v>103962.22</v>
      </c>
      <c r="E52" s="4"/>
      <c r="F52" s="44">
        <f t="shared" si="0"/>
        <v>102.27647862402311</v>
      </c>
    </row>
    <row r="53" spans="1:6" ht="63" customHeight="1" x14ac:dyDescent="0.25">
      <c r="A53" s="12" t="s">
        <v>76</v>
      </c>
      <c r="B53" s="13" t="s">
        <v>31</v>
      </c>
      <c r="C53" s="19">
        <v>101648.22</v>
      </c>
      <c r="D53" s="14">
        <v>103962.22</v>
      </c>
      <c r="E53" s="4"/>
      <c r="F53" s="44">
        <f t="shared" si="0"/>
        <v>102.27647862402311</v>
      </c>
    </row>
    <row r="54" spans="1:6" ht="26.25" x14ac:dyDescent="0.25">
      <c r="A54" s="9" t="s">
        <v>77</v>
      </c>
      <c r="B54" s="10" t="s">
        <v>32</v>
      </c>
      <c r="C54" s="18">
        <f t="shared" ref="C54:D54" si="1">C55</f>
        <v>26094.75</v>
      </c>
      <c r="D54" s="11">
        <f t="shared" si="1"/>
        <v>25285.010000000002</v>
      </c>
      <c r="E54" s="4"/>
      <c r="F54" s="43">
        <f t="shared" si="0"/>
        <v>96.896923710708109</v>
      </c>
    </row>
    <row r="55" spans="1:6" x14ac:dyDescent="0.25">
      <c r="A55" s="9" t="s">
        <v>78</v>
      </c>
      <c r="B55" s="10" t="s">
        <v>33</v>
      </c>
      <c r="C55" s="18">
        <f>C56+C58</f>
        <v>26094.75</v>
      </c>
      <c r="D55" s="11">
        <f>D56+D58</f>
        <v>25285.010000000002</v>
      </c>
      <c r="E55" s="4"/>
      <c r="F55" s="43">
        <f t="shared" si="0"/>
        <v>96.896923710708109</v>
      </c>
    </row>
    <row r="56" spans="1:6" ht="26.25" x14ac:dyDescent="0.25">
      <c r="A56" s="12" t="s">
        <v>79</v>
      </c>
      <c r="B56" s="13" t="s">
        <v>34</v>
      </c>
      <c r="C56" s="14">
        <f>C57</f>
        <v>10024.34</v>
      </c>
      <c r="D56" s="14">
        <f>D57</f>
        <v>9214.6</v>
      </c>
      <c r="E56" s="33"/>
      <c r="F56" s="44">
        <f t="shared" si="0"/>
        <v>91.922261216199772</v>
      </c>
    </row>
    <row r="57" spans="1:6" ht="39" x14ac:dyDescent="0.25">
      <c r="A57" s="12" t="s">
        <v>80</v>
      </c>
      <c r="B57" s="13" t="s">
        <v>35</v>
      </c>
      <c r="C57" s="14">
        <v>10024.34</v>
      </c>
      <c r="D57" s="14">
        <v>9214.6</v>
      </c>
      <c r="E57" s="33"/>
      <c r="F57" s="44">
        <f t="shared" si="0"/>
        <v>91.922261216199772</v>
      </c>
    </row>
    <row r="58" spans="1:6" x14ac:dyDescent="0.25">
      <c r="A58" s="12" t="s">
        <v>118</v>
      </c>
      <c r="B58" s="13" t="s">
        <v>120</v>
      </c>
      <c r="C58" s="14">
        <f>C59</f>
        <v>16070.41</v>
      </c>
      <c r="D58" s="14">
        <f>D59</f>
        <v>16070.41</v>
      </c>
      <c r="E58" s="33"/>
      <c r="F58" s="44">
        <f t="shared" si="0"/>
        <v>100</v>
      </c>
    </row>
    <row r="59" spans="1:6" ht="26.25" x14ac:dyDescent="0.25">
      <c r="A59" s="12" t="s">
        <v>119</v>
      </c>
      <c r="B59" s="13" t="s">
        <v>117</v>
      </c>
      <c r="C59" s="14">
        <v>16070.41</v>
      </c>
      <c r="D59" s="14">
        <v>16070.41</v>
      </c>
      <c r="E59" s="33"/>
      <c r="F59" s="44">
        <f t="shared" si="0"/>
        <v>100</v>
      </c>
    </row>
    <row r="60" spans="1:6" x14ac:dyDescent="0.25">
      <c r="A60" s="34" t="s">
        <v>102</v>
      </c>
      <c r="B60" s="35" t="s">
        <v>101</v>
      </c>
      <c r="C60" s="39">
        <f>C63</f>
        <v>50019.73</v>
      </c>
      <c r="D60" s="36">
        <f>D62+D63+D66</f>
        <v>50019.73</v>
      </c>
      <c r="E60" s="4"/>
      <c r="F60" s="43">
        <f t="shared" si="0"/>
        <v>100</v>
      </c>
    </row>
    <row r="61" spans="1:6" x14ac:dyDescent="0.25">
      <c r="A61" s="37" t="s">
        <v>115</v>
      </c>
      <c r="B61" s="38" t="s">
        <v>116</v>
      </c>
      <c r="C61" s="19"/>
      <c r="D61" s="14">
        <v>-3378</v>
      </c>
      <c r="E61" s="4"/>
      <c r="F61" s="46" t="s">
        <v>114</v>
      </c>
    </row>
    <row r="62" spans="1:6" ht="26.25" x14ac:dyDescent="0.25">
      <c r="A62" s="12" t="s">
        <v>108</v>
      </c>
      <c r="B62" s="13" t="s">
        <v>103</v>
      </c>
      <c r="C62" s="14" t="s">
        <v>114</v>
      </c>
      <c r="D62" s="14">
        <v>-3378</v>
      </c>
      <c r="E62" s="4"/>
      <c r="F62" s="46" t="s">
        <v>114</v>
      </c>
    </row>
    <row r="63" spans="1:6" x14ac:dyDescent="0.25">
      <c r="A63" s="12" t="s">
        <v>109</v>
      </c>
      <c r="B63" s="13" t="s">
        <v>104</v>
      </c>
      <c r="C63" s="14">
        <v>50019.73</v>
      </c>
      <c r="D63" s="14">
        <v>50019.73</v>
      </c>
      <c r="E63" s="4"/>
      <c r="F63" s="44">
        <f t="shared" si="0"/>
        <v>100</v>
      </c>
    </row>
    <row r="64" spans="1:6" ht="26.25" x14ac:dyDescent="0.25">
      <c r="A64" s="12" t="s">
        <v>110</v>
      </c>
      <c r="B64" s="13" t="s">
        <v>105</v>
      </c>
      <c r="C64" s="14">
        <v>50019.73</v>
      </c>
      <c r="D64" s="14">
        <v>50019.73</v>
      </c>
      <c r="E64" s="4"/>
      <c r="F64" s="44">
        <f t="shared" si="0"/>
        <v>100</v>
      </c>
    </row>
    <row r="65" spans="1:6" ht="26.25" x14ac:dyDescent="0.25">
      <c r="A65" s="12" t="s">
        <v>111</v>
      </c>
      <c r="B65" s="13" t="s">
        <v>105</v>
      </c>
      <c r="C65" s="14">
        <v>50019.73</v>
      </c>
      <c r="D65" s="14">
        <v>50019.73</v>
      </c>
      <c r="E65" s="4"/>
      <c r="F65" s="45">
        <v>100</v>
      </c>
    </row>
    <row r="66" spans="1:6" ht="64.5" x14ac:dyDescent="0.25">
      <c r="A66" s="12" t="s">
        <v>112</v>
      </c>
      <c r="B66" s="13" t="s">
        <v>106</v>
      </c>
      <c r="C66" s="14" t="s">
        <v>114</v>
      </c>
      <c r="D66" s="14">
        <v>3378</v>
      </c>
      <c r="E66" s="4"/>
      <c r="F66" s="46" t="s">
        <v>114</v>
      </c>
    </row>
    <row r="67" spans="1:6" ht="64.5" x14ac:dyDescent="0.25">
      <c r="A67" s="12" t="s">
        <v>113</v>
      </c>
      <c r="B67" s="13" t="s">
        <v>107</v>
      </c>
      <c r="C67" s="14" t="s">
        <v>114</v>
      </c>
      <c r="D67" s="14">
        <v>3378</v>
      </c>
      <c r="E67" s="4"/>
      <c r="F67" s="46" t="s">
        <v>114</v>
      </c>
    </row>
    <row r="68" spans="1:6" x14ac:dyDescent="0.25">
      <c r="A68" s="9" t="s">
        <v>81</v>
      </c>
      <c r="B68" s="10" t="s">
        <v>36</v>
      </c>
      <c r="C68" s="18">
        <f>C69</f>
        <v>6095741.7999999998</v>
      </c>
      <c r="D68" s="11">
        <f>D69</f>
        <v>6095492.3499999996</v>
      </c>
      <c r="E68" s="4"/>
      <c r="F68" s="43">
        <f t="shared" si="0"/>
        <v>99.995907799113141</v>
      </c>
    </row>
    <row r="69" spans="1:6" ht="39" x14ac:dyDescent="0.25">
      <c r="A69" s="9" t="s">
        <v>82</v>
      </c>
      <c r="B69" s="10" t="s">
        <v>37</v>
      </c>
      <c r="C69" s="18">
        <f>C73+C76+C70</f>
        <v>6095741.7999999998</v>
      </c>
      <c r="D69" s="11">
        <f>D73+D76+D70</f>
        <v>6095492.3499999996</v>
      </c>
      <c r="E69" s="4"/>
      <c r="F69" s="43">
        <f t="shared" si="0"/>
        <v>99.995907799113141</v>
      </c>
    </row>
    <row r="70" spans="1:6" ht="26.25" x14ac:dyDescent="0.25">
      <c r="A70" s="34" t="s">
        <v>98</v>
      </c>
      <c r="B70" s="35" t="s">
        <v>95</v>
      </c>
      <c r="C70" s="36">
        <v>866303.22</v>
      </c>
      <c r="D70" s="36">
        <v>866303.22</v>
      </c>
      <c r="E70" s="33"/>
      <c r="F70" s="43">
        <f t="shared" si="0"/>
        <v>100</v>
      </c>
    </row>
    <row r="71" spans="1:6" x14ac:dyDescent="0.25">
      <c r="A71" s="12" t="s">
        <v>99</v>
      </c>
      <c r="B71" s="13" t="s">
        <v>96</v>
      </c>
      <c r="C71" s="14">
        <v>866303.22</v>
      </c>
      <c r="D71" s="14">
        <v>866303.22</v>
      </c>
      <c r="E71" s="33"/>
      <c r="F71" s="44">
        <f t="shared" si="0"/>
        <v>100</v>
      </c>
    </row>
    <row r="72" spans="1:6" x14ac:dyDescent="0.25">
      <c r="A72" s="12" t="s">
        <v>100</v>
      </c>
      <c r="B72" s="13" t="s">
        <v>97</v>
      </c>
      <c r="C72" s="14">
        <v>866303.22</v>
      </c>
      <c r="D72" s="14">
        <v>866303.22</v>
      </c>
      <c r="E72" s="33"/>
      <c r="F72" s="44">
        <f t="shared" si="0"/>
        <v>100</v>
      </c>
    </row>
    <row r="73" spans="1:6" ht="26.25" x14ac:dyDescent="0.25">
      <c r="A73" s="9" t="s">
        <v>83</v>
      </c>
      <c r="B73" s="10" t="s">
        <v>38</v>
      </c>
      <c r="C73" s="18">
        <f>C74</f>
        <v>287372</v>
      </c>
      <c r="D73" s="11">
        <f>D74</f>
        <v>287372</v>
      </c>
      <c r="E73" s="4"/>
      <c r="F73" s="43">
        <f t="shared" si="0"/>
        <v>100</v>
      </c>
    </row>
    <row r="74" spans="1:6" ht="39" x14ac:dyDescent="0.25">
      <c r="A74" s="12" t="s">
        <v>84</v>
      </c>
      <c r="B74" s="13" t="s">
        <v>39</v>
      </c>
      <c r="C74" s="19">
        <f>C75</f>
        <v>287372</v>
      </c>
      <c r="D74" s="14">
        <f>D75</f>
        <v>287372</v>
      </c>
      <c r="E74" s="4"/>
      <c r="F74" s="44">
        <f t="shared" si="0"/>
        <v>100</v>
      </c>
    </row>
    <row r="75" spans="1:6" ht="39" x14ac:dyDescent="0.25">
      <c r="A75" s="12" t="s">
        <v>85</v>
      </c>
      <c r="B75" s="13" t="s">
        <v>40</v>
      </c>
      <c r="C75" s="19">
        <v>287372</v>
      </c>
      <c r="D75" s="14">
        <v>287372</v>
      </c>
      <c r="E75" s="4"/>
      <c r="F75" s="44">
        <f t="shared" si="0"/>
        <v>100</v>
      </c>
    </row>
    <row r="76" spans="1:6" x14ac:dyDescent="0.25">
      <c r="A76" s="9" t="s">
        <v>86</v>
      </c>
      <c r="B76" s="10" t="s">
        <v>41</v>
      </c>
      <c r="C76" s="18">
        <f>C77</f>
        <v>4942066.58</v>
      </c>
      <c r="D76" s="11">
        <f>D77</f>
        <v>4941817.13</v>
      </c>
      <c r="E76" s="4"/>
      <c r="F76" s="43">
        <f t="shared" ref="F76:F78" si="2">D76/C76*100</f>
        <v>99.994952516402563</v>
      </c>
    </row>
    <row r="77" spans="1:6" ht="51.75" x14ac:dyDescent="0.25">
      <c r="A77" s="12" t="s">
        <v>87</v>
      </c>
      <c r="B77" s="13" t="s">
        <v>42</v>
      </c>
      <c r="C77" s="19">
        <f>C78</f>
        <v>4942066.58</v>
      </c>
      <c r="D77" s="14">
        <f>D78</f>
        <v>4941817.13</v>
      </c>
      <c r="E77" s="4"/>
      <c r="F77" s="44">
        <f t="shared" si="2"/>
        <v>99.994952516402563</v>
      </c>
    </row>
    <row r="78" spans="1:6" ht="64.5" x14ac:dyDescent="0.25">
      <c r="A78" s="12" t="s">
        <v>88</v>
      </c>
      <c r="B78" s="13" t="s">
        <v>43</v>
      </c>
      <c r="C78" s="19">
        <v>4942066.58</v>
      </c>
      <c r="D78" s="14">
        <v>4941817.13</v>
      </c>
      <c r="E78" s="4"/>
      <c r="F78" s="44">
        <f t="shared" si="2"/>
        <v>99.994952516402563</v>
      </c>
    </row>
    <row r="79" spans="1:6" ht="15" customHeight="1" x14ac:dyDescent="0.25">
      <c r="A79" s="2"/>
      <c r="B79" s="5"/>
      <c r="C79" s="5"/>
      <c r="D79" s="2"/>
      <c r="E79" s="2"/>
    </row>
  </sheetData>
  <mergeCells count="7">
    <mergeCell ref="C5:C7"/>
    <mergeCell ref="D1:F3"/>
    <mergeCell ref="F5:F7"/>
    <mergeCell ref="A5:A7"/>
    <mergeCell ref="B5:B7"/>
    <mergeCell ref="D5:D7"/>
    <mergeCell ref="A4:F4"/>
  </mergeCells>
  <pageMargins left="0.39370078740157483" right="0.39370078740157483" top="0.19685039370078741" bottom="0.19685039370078741" header="0.51181102362204722" footer="0.51181102362204722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E89D2A1-16FF-4FA0-B55F-4EA5F3AC73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APPPOOL\svod2</dc:creator>
  <cp:lastModifiedBy>Admin</cp:lastModifiedBy>
  <cp:lastPrinted>2024-04-08T07:03:38Z</cp:lastPrinted>
  <dcterms:created xsi:type="dcterms:W3CDTF">2021-01-18T13:30:17Z</dcterms:created>
  <dcterms:modified xsi:type="dcterms:W3CDTF">2024-04-08T07:03:56Z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SV_0503117M_20160101_1943.xlsx</vt:lpwstr>
  </property>
  <property fmtid="{D5CDD505-2E9C-101B-9397-08002B2CF9AE}" pid="3" name="Название отчета">
    <vt:lpwstr>SV_0503117M_20160101_1943.xlsx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19.2.0.16847447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192.168.20.50\svod</vt:lpwstr>
  </property>
  <property fmtid="{D5CDD505-2E9C-101B-9397-08002B2CF9AE}" pid="8" name="База">
    <vt:lpwstr>svodsmart</vt:lpwstr>
  </property>
  <property fmtid="{D5CDD505-2E9C-101B-9397-08002B2CF9AE}" pid="9" name="Пользователь">
    <vt:lpwstr>novodar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